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2" windowWidth="11880" windowHeight="6660" activeTab="0"/>
  </bookViews>
  <sheets>
    <sheet name="Calcul" sheetId="1" r:id="rId1"/>
    <sheet name="Pneu" sheetId="2" r:id="rId2"/>
    <sheet name="Instructions" sheetId="3" r:id="rId3"/>
  </sheets>
  <definedNames>
    <definedName name="f_per_mi">'Calcul'!$B$29</definedName>
    <definedName name="in_per_f">'Calcul'!$B$30</definedName>
    <definedName name="in_per_mi">'Calcul'!$B$31</definedName>
    <definedName name="min_per_h">'Calcul'!$B$32</definedName>
    <definedName name="minmi_per_hin">'Calcul'!$B$33</definedName>
    <definedName name="tire_cir">'Calcul'!$B$27</definedName>
  </definedNames>
  <calcPr fullCalcOnLoad="1"/>
</workbook>
</file>

<file path=xl/sharedStrings.xml><?xml version="1.0" encoding="utf-8"?>
<sst xmlns="http://schemas.openxmlformats.org/spreadsheetml/2006/main" count="103" uniqueCount="52">
  <si>
    <t>mm</t>
  </si>
  <si>
    <t>Michelin Pilot M2/S2/H2 120/70-17 609</t>
  </si>
  <si>
    <t>Michelin Pilot M2/S2/H2 180/55-17 634</t>
  </si>
  <si>
    <t>Avon Azaro Front 120/70-17 603 -3mm</t>
  </si>
  <si>
    <t>Avon Azaro Rear 180/55-17 631 -1.5 mm</t>
  </si>
  <si>
    <t>Dunlop D207ZR Front 120/70-17</t>
  </si>
  <si>
    <t>Dunlop D207ZR Rear 190  635.7mm</t>
  </si>
  <si>
    <t>Dunlop D207ZR Rear 180  631 mm</t>
  </si>
  <si>
    <t>Dunlop D207 GP Front 120/70-17 603 -3mm</t>
  </si>
  <si>
    <t>Dunlop D207 GP Rear 180/55-17 643 + 5 mm</t>
  </si>
  <si>
    <t>Dunlop GP Star Front 120/70-17 598 -6mm</t>
  </si>
  <si>
    <t>Dunlop GP Star Rear 180/55-17 647</t>
  </si>
  <si>
    <t>Dunlop 208 GP Front (UK) 120/70/17 599</t>
  </si>
  <si>
    <t>Dunlop 208 GP Front (USA) 120/70/17 602</t>
  </si>
  <si>
    <t>Dunlop 208 GP Rear 180/55-17</t>
  </si>
  <si>
    <t>Metzeler MEZ3 Front 120/70-17 599 -5mm</t>
  </si>
  <si>
    <t>Metzeler MEZ3 Rear 180/55-17 638 + 2 mm</t>
  </si>
  <si>
    <t>Pirelli Dragon Evo F 120/70-17 599 -5mm</t>
  </si>
  <si>
    <t>Pirelli Dragon Evo R 180/55-17 639 + 2.5 mm</t>
  </si>
  <si>
    <t>Pirelli/Metz Rennsport 120/70-17 598 -6mm</t>
  </si>
  <si>
    <t>Pirelli/Metz Rennsport 180/55-17 640 + 3 mm</t>
  </si>
  <si>
    <t>Michelin Pilot Race F 120/70-17 602 -4mm</t>
  </si>
  <si>
    <t>Michelin Pilot Race R 180/55-17 634 =</t>
  </si>
  <si>
    <t>1ère</t>
  </si>
  <si>
    <t>2nde</t>
  </si>
  <si>
    <t>3ème</t>
  </si>
  <si>
    <t>4ème</t>
  </si>
  <si>
    <t>5ème</t>
  </si>
  <si>
    <t>6ème</t>
  </si>
  <si>
    <t>190/50</t>
  </si>
  <si>
    <t>Taille jante</t>
  </si>
  <si>
    <t>Taille pneu</t>
  </si>
  <si>
    <t>Diamètre pneu</t>
  </si>
  <si>
    <t>Périmètre pneu</t>
  </si>
  <si>
    <t>Primaire</t>
  </si>
  <si>
    <t>Secondaire</t>
  </si>
  <si>
    <t>écart entre ancienne et nouvelle transmission</t>
  </si>
  <si>
    <t>Pneu</t>
  </si>
  <si>
    <t>Nouvelle transmission</t>
  </si>
  <si>
    <t>pouces</t>
  </si>
  <si>
    <t>Régime en fonction de la vitesse</t>
  </si>
  <si>
    <t>Variation de régime</t>
  </si>
  <si>
    <t>Rapport</t>
  </si>
  <si>
    <t>Les cases à modifier sont en texte rouge surligné en jaune.</t>
  </si>
  <si>
    <t>1) mettre la transmission actuelle</t>
  </si>
  <si>
    <t>2) mettre la nouvelle</t>
  </si>
  <si>
    <t>3) mettre le diamètre du pneu</t>
  </si>
  <si>
    <t>Les régimes de passage maxi de vitesse sont en rouge</t>
  </si>
  <si>
    <t>Transmission actuelle</t>
  </si>
  <si>
    <t>Vitesse pour la transmission actuelle</t>
  </si>
  <si>
    <t>Vitesse pour la nouvelle transmission</t>
  </si>
  <si>
    <t>Calcul du rapport de transmission et de la vitesse pour SP1. Les valeurs de boite sont réglées. Il faut juste mettre les tailles de pignon, couronne, pneu.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</si>
</sst>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0.0E+00;\蝤"/>
    <numFmt numFmtId="185" formatCode="0.0E+00;\襤"/>
    <numFmt numFmtId="186" formatCode="0.00E+00;\襤"/>
    <numFmt numFmtId="187" formatCode="0.000E+00;\襤"/>
    <numFmt numFmtId="188" formatCode="0.0000E+00;\襤"/>
    <numFmt numFmtId="189" formatCode="0.00000E+00;\襤"/>
    <numFmt numFmtId="190" formatCode="0.000000E+00;\襤"/>
    <numFmt numFmtId="191" formatCode="0.000000"/>
    <numFmt numFmtId="192" formatCode="0.000E+00"/>
    <numFmt numFmtId="193" formatCode="_(* #,##0.0_);_(* \(#,##0.0\);_(* &quot;-&quot;??_);_(@_)"/>
    <numFmt numFmtId="194" formatCode="_(* #,##0.000_);_(* \(#,##0.000\);_(* &quot;-&quot;??_);_(@_)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Geneva"/>
      <family val="0"/>
    </font>
    <font>
      <i/>
      <sz val="9"/>
      <name val="Geneva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83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183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183" fontId="0" fillId="35" borderId="0" xfId="0" applyNumberFormat="1" applyFill="1" applyAlignment="1">
      <alignment/>
    </xf>
    <xf numFmtId="194" fontId="4" fillId="0" borderId="0" xfId="45" applyNumberFormat="1" applyFont="1" applyAlignment="1">
      <alignment horizontal="center"/>
    </xf>
    <xf numFmtId="194" fontId="0" fillId="0" borderId="0" xfId="4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36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36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" fontId="6" fillId="36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7.7109375" style="0" bestFit="1" customWidth="1"/>
    <col min="2" max="2" width="5.7109375" style="0" customWidth="1"/>
    <col min="3" max="3" width="4.8515625" style="0" customWidth="1"/>
    <col min="4" max="4" width="8.7109375" style="0" customWidth="1"/>
    <col min="5" max="6" width="9.140625" style="0" customWidth="1"/>
    <col min="7" max="7" width="9.140625" style="9" customWidth="1"/>
  </cols>
  <sheetData>
    <row r="1" spans="8:21" ht="12.75">
      <c r="H1" s="34" t="s">
        <v>49</v>
      </c>
      <c r="I1" s="34"/>
      <c r="J1" s="34"/>
      <c r="K1" s="34"/>
      <c r="L1" s="34"/>
      <c r="M1" s="34"/>
      <c r="P1" s="34" t="s">
        <v>40</v>
      </c>
      <c r="Q1" s="34"/>
      <c r="R1" s="34"/>
      <c r="S1" s="34"/>
      <c r="T1" s="34"/>
      <c r="U1" s="34"/>
    </row>
    <row r="2" spans="2:21" ht="12.75">
      <c r="B2" s="37" t="s">
        <v>48</v>
      </c>
      <c r="C2" s="37"/>
      <c r="D2" s="37"/>
      <c r="E2" s="37"/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</row>
    <row r="3" spans="1:21" ht="12.75">
      <c r="A3" t="s">
        <v>34</v>
      </c>
      <c r="B3" s="11"/>
      <c r="C3" s="11"/>
      <c r="D3" s="1">
        <v>1.7</v>
      </c>
      <c r="G3" s="9">
        <v>1000</v>
      </c>
      <c r="H3" s="3">
        <f>(G3/$E$5)*0.00006*tire_cir</f>
        <v>11.425875048402132</v>
      </c>
      <c r="I3" s="3">
        <f>(G3/$E$6)*0.00006*tire_cir</f>
        <v>15.518255239579274</v>
      </c>
      <c r="J3" s="3">
        <f>(G3/$E$7)*0.00006*tire_cir</f>
        <v>19.691231438457738</v>
      </c>
      <c r="K3" s="3">
        <f>(G3/$E$8)*0.00006*tire_cir</f>
        <v>22.67667620493359</v>
      </c>
      <c r="L3" s="3">
        <f>(G3/$E$9)*0.00006*tire_cir</f>
        <v>26.036183790849673</v>
      </c>
      <c r="M3" s="3">
        <f>(G3/$E$10)*0.00006*tire_cir</f>
        <v>29.22981132444662</v>
      </c>
      <c r="O3">
        <v>20</v>
      </c>
      <c r="P3" s="6">
        <f>$O3*$E$5/(tire_cir*0.00006)</f>
        <v>1750.4129806492963</v>
      </c>
      <c r="Q3" s="6">
        <f>$O3*$E$6/(tire_cir*0.00006)</f>
        <v>1288.8046814045208</v>
      </c>
      <c r="R3" s="6">
        <f>$O3*$E$7/(tire_cir*0.00006)</f>
        <v>1015.6805105108474</v>
      </c>
      <c r="S3" s="6">
        <f>$O3*$E$8/(tire_cir*0.00006)</f>
        <v>881.9634685108198</v>
      </c>
      <c r="T3" s="6">
        <f>$O3*$E$9/(tire_cir*0.00006)</f>
        <v>768.161730638456</v>
      </c>
      <c r="U3" s="6">
        <f>$O3*$E$10/(tire_cir*0.00006)</f>
        <v>684.2329489575876</v>
      </c>
    </row>
    <row r="4" spans="1:21" ht="12.75">
      <c r="A4" t="s">
        <v>35</v>
      </c>
      <c r="B4" s="21">
        <v>40</v>
      </c>
      <c r="C4" s="21">
        <v>16</v>
      </c>
      <c r="D4" s="1">
        <f>B4/C4</f>
        <v>2.5</v>
      </c>
      <c r="E4" s="2" t="s">
        <v>42</v>
      </c>
      <c r="G4" s="9">
        <v>2000</v>
      </c>
      <c r="H4" s="3">
        <f>(G4/$E$5)*0.00006*tire_cir</f>
        <v>22.851750096804263</v>
      </c>
      <c r="I4" s="3">
        <f aca="true" t="shared" si="0" ref="I4:I19">(G4/$E$6)*0.00006*tire_cir</f>
        <v>31.036510479158547</v>
      </c>
      <c r="J4" s="3">
        <f aca="true" t="shared" si="1" ref="J4:J19">(G4/$E$7)*0.00006*tire_cir</f>
        <v>39.382462876915476</v>
      </c>
      <c r="K4" s="3">
        <f aca="true" t="shared" si="2" ref="K4:K19">(G4/$E$8)*0.00006*tire_cir</f>
        <v>45.35335240986718</v>
      </c>
      <c r="L4" s="3">
        <f aca="true" t="shared" si="3" ref="L4:L19">(G4/$E$9)*0.00006*tire_cir</f>
        <v>52.072367581699346</v>
      </c>
      <c r="M4" s="3">
        <f aca="true" t="shared" si="4" ref="M4:M19">(G4/$E$10)*0.00006*tire_cir</f>
        <v>58.45962264889324</v>
      </c>
      <c r="O4">
        <v>40</v>
      </c>
      <c r="P4" s="6">
        <f aca="true" t="shared" si="5" ref="P4:P17">$O4*$E$5/(tire_cir*0.00006)</f>
        <v>3500.8259612985926</v>
      </c>
      <c r="Q4" s="6">
        <f aca="true" t="shared" si="6" ref="Q4:Q17">$O4*$E$6/(tire_cir*0.00006)</f>
        <v>2577.6093628090416</v>
      </c>
      <c r="R4" s="6">
        <f aca="true" t="shared" si="7" ref="R4:R17">$O4*$E$7/(tire_cir*0.00006)</f>
        <v>2031.3610210216948</v>
      </c>
      <c r="S4" s="6">
        <f aca="true" t="shared" si="8" ref="S4:S17">$O4*$E$8/(tire_cir*0.00006)</f>
        <v>1763.9269370216396</v>
      </c>
      <c r="T4" s="6">
        <f aca="true" t="shared" si="9" ref="T4:T17">$O4*$E$9/(tire_cir*0.00006)</f>
        <v>1536.323461276912</v>
      </c>
      <c r="U4" s="6">
        <f aca="true" t="shared" si="10" ref="U4:U17">$O4*$E$10/(tire_cir*0.00006)</f>
        <v>1368.4658979151752</v>
      </c>
    </row>
    <row r="5" spans="1:21" ht="12.75">
      <c r="A5" t="s">
        <v>23</v>
      </c>
      <c r="B5">
        <v>39</v>
      </c>
      <c r="C5">
        <v>14</v>
      </c>
      <c r="D5" s="1">
        <v>2.461</v>
      </c>
      <c r="E5" s="1">
        <f aca="true" t="shared" si="11" ref="E5:E10">$D$3*$D$4*D5</f>
        <v>10.459249999999999</v>
      </c>
      <c r="G5" s="9">
        <v>3000</v>
      </c>
      <c r="H5" s="3">
        <f aca="true" t="shared" si="12" ref="H5:H19">(G5/$E$5)*0.00006*tire_cir</f>
        <v>34.2776251452064</v>
      </c>
      <c r="I5" s="3">
        <f t="shared" si="0"/>
        <v>46.554765718737826</v>
      </c>
      <c r="J5" s="3">
        <f t="shared" si="1"/>
        <v>59.07369431537321</v>
      </c>
      <c r="K5" s="3">
        <f t="shared" si="2"/>
        <v>68.03002861480076</v>
      </c>
      <c r="L5" s="3">
        <f t="shared" si="3"/>
        <v>78.10855137254903</v>
      </c>
      <c r="M5" s="3">
        <f t="shared" si="4"/>
        <v>87.68943397333985</v>
      </c>
      <c r="O5">
        <v>60</v>
      </c>
      <c r="P5" s="6">
        <f t="shared" si="5"/>
        <v>5251.2389419478895</v>
      </c>
      <c r="Q5" s="6">
        <f t="shared" si="6"/>
        <v>3866.414044213562</v>
      </c>
      <c r="R5" s="6">
        <f t="shared" si="7"/>
        <v>3047.041531532542</v>
      </c>
      <c r="S5" s="6">
        <f t="shared" si="8"/>
        <v>2645.8904055324597</v>
      </c>
      <c r="T5" s="6">
        <f t="shared" si="9"/>
        <v>2304.485191915368</v>
      </c>
      <c r="U5" s="6">
        <f t="shared" si="10"/>
        <v>2052.698846872763</v>
      </c>
    </row>
    <row r="6" spans="1:21" ht="12.75">
      <c r="A6" t="s">
        <v>24</v>
      </c>
      <c r="B6">
        <v>39</v>
      </c>
      <c r="C6">
        <v>19</v>
      </c>
      <c r="D6" s="1">
        <v>1.812</v>
      </c>
      <c r="E6" s="1">
        <f t="shared" si="11"/>
        <v>7.7010000000000005</v>
      </c>
      <c r="G6" s="12">
        <v>4000</v>
      </c>
      <c r="H6" s="3">
        <f t="shared" si="12"/>
        <v>45.70350019360853</v>
      </c>
      <c r="I6" s="3">
        <f t="shared" si="0"/>
        <v>62.073020958317095</v>
      </c>
      <c r="J6" s="3">
        <f t="shared" si="1"/>
        <v>78.76492575383095</v>
      </c>
      <c r="K6" s="3">
        <f t="shared" si="2"/>
        <v>90.70670481973436</v>
      </c>
      <c r="L6" s="3">
        <f t="shared" si="3"/>
        <v>104.14473516339869</v>
      </c>
      <c r="M6" s="3">
        <f t="shared" si="4"/>
        <v>116.91924529778647</v>
      </c>
      <c r="O6">
        <v>80</v>
      </c>
      <c r="P6" s="6">
        <f t="shared" si="5"/>
        <v>7001.651922597185</v>
      </c>
      <c r="Q6" s="6">
        <f t="shared" si="6"/>
        <v>5155.218725618083</v>
      </c>
      <c r="R6" s="6">
        <f t="shared" si="7"/>
        <v>4062.7220420433896</v>
      </c>
      <c r="S6" s="6">
        <f t="shared" si="8"/>
        <v>3527.853874043279</v>
      </c>
      <c r="T6" s="6">
        <f t="shared" si="9"/>
        <v>3072.646922553824</v>
      </c>
      <c r="U6" s="6">
        <f t="shared" si="10"/>
        <v>2736.9317958303504</v>
      </c>
    </row>
    <row r="7" spans="1:21" ht="12.75">
      <c r="A7" t="s">
        <v>25</v>
      </c>
      <c r="B7">
        <v>37</v>
      </c>
      <c r="C7">
        <v>22</v>
      </c>
      <c r="D7" s="1">
        <v>1.428</v>
      </c>
      <c r="E7" s="1">
        <f t="shared" si="11"/>
        <v>6.069</v>
      </c>
      <c r="G7" s="9">
        <v>4500</v>
      </c>
      <c r="H7" s="3">
        <f t="shared" si="12"/>
        <v>51.4164377178096</v>
      </c>
      <c r="I7" s="3">
        <f t="shared" si="0"/>
        <v>69.83214857810673</v>
      </c>
      <c r="J7" s="3">
        <f t="shared" si="1"/>
        <v>88.61054147305981</v>
      </c>
      <c r="K7" s="3">
        <f t="shared" si="2"/>
        <v>102.04504292220115</v>
      </c>
      <c r="L7" s="3">
        <f t="shared" si="3"/>
        <v>117.16282705882352</v>
      </c>
      <c r="M7" s="3">
        <f t="shared" si="4"/>
        <v>131.53415096000978</v>
      </c>
      <c r="O7">
        <v>100</v>
      </c>
      <c r="P7" s="6">
        <f t="shared" si="5"/>
        <v>8752.064903246483</v>
      </c>
      <c r="Q7" s="6">
        <f t="shared" si="6"/>
        <v>6444.023407022603</v>
      </c>
      <c r="R7" s="6">
        <f t="shared" si="7"/>
        <v>5078.4025525542365</v>
      </c>
      <c r="S7" s="6">
        <f t="shared" si="8"/>
        <v>4409.817342554099</v>
      </c>
      <c r="T7" s="6">
        <f t="shared" si="9"/>
        <v>3840.80865319228</v>
      </c>
      <c r="U7" s="6">
        <f t="shared" si="10"/>
        <v>3421.164744787938</v>
      </c>
    </row>
    <row r="8" spans="1:21" ht="12.75">
      <c r="A8" t="s">
        <v>26</v>
      </c>
      <c r="B8">
        <v>29</v>
      </c>
      <c r="C8">
        <v>20</v>
      </c>
      <c r="D8" s="1">
        <v>1.24</v>
      </c>
      <c r="E8" s="1">
        <f t="shared" si="11"/>
        <v>5.27</v>
      </c>
      <c r="G8" s="12">
        <v>5000</v>
      </c>
      <c r="H8" s="3">
        <f t="shared" si="12"/>
        <v>57.12937524201066</v>
      </c>
      <c r="I8" s="3">
        <f t="shared" si="0"/>
        <v>77.59127619789638</v>
      </c>
      <c r="J8" s="3">
        <f t="shared" si="1"/>
        <v>98.45615719228867</v>
      </c>
      <c r="K8" s="3">
        <f t="shared" si="2"/>
        <v>113.38338102466793</v>
      </c>
      <c r="L8" s="3">
        <f t="shared" si="3"/>
        <v>130.18091895424837</v>
      </c>
      <c r="M8" s="3">
        <f t="shared" si="4"/>
        <v>146.14905662223308</v>
      </c>
      <c r="O8">
        <v>120</v>
      </c>
      <c r="P8" s="26">
        <f t="shared" si="5"/>
        <v>10502.477883895779</v>
      </c>
      <c r="Q8" s="6">
        <f t="shared" si="6"/>
        <v>7732.828088427124</v>
      </c>
      <c r="R8" s="6">
        <f t="shared" si="7"/>
        <v>6094.083063065084</v>
      </c>
      <c r="S8" s="6">
        <f t="shared" si="8"/>
        <v>5291.780811064919</v>
      </c>
      <c r="T8" s="6">
        <f t="shared" si="9"/>
        <v>4608.970383830736</v>
      </c>
      <c r="U8" s="6">
        <f t="shared" si="10"/>
        <v>4105.397693745526</v>
      </c>
    </row>
    <row r="9" spans="1:21" ht="12.75">
      <c r="A9" t="s">
        <v>27</v>
      </c>
      <c r="B9">
        <v>30</v>
      </c>
      <c r="C9">
        <v>23</v>
      </c>
      <c r="D9" s="1">
        <v>1.08</v>
      </c>
      <c r="E9" s="1">
        <f t="shared" si="11"/>
        <v>4.59</v>
      </c>
      <c r="G9" s="12">
        <v>5500</v>
      </c>
      <c r="H9" s="3">
        <f t="shared" si="12"/>
        <v>62.84231276621172</v>
      </c>
      <c r="I9" s="3">
        <f t="shared" si="0"/>
        <v>85.35040381768601</v>
      </c>
      <c r="J9" s="3">
        <f t="shared" si="1"/>
        <v>108.30177291151755</v>
      </c>
      <c r="K9" s="3">
        <f t="shared" si="2"/>
        <v>124.72171912713472</v>
      </c>
      <c r="L9" s="3">
        <f t="shared" si="3"/>
        <v>143.19901084967321</v>
      </c>
      <c r="M9" s="3">
        <f t="shared" si="4"/>
        <v>160.7639622844564</v>
      </c>
      <c r="O9">
        <v>140</v>
      </c>
      <c r="P9" s="6">
        <f t="shared" si="5"/>
        <v>12252.890864545074</v>
      </c>
      <c r="Q9" s="6">
        <f t="shared" si="6"/>
        <v>9021.632769831645</v>
      </c>
      <c r="R9" s="6">
        <f t="shared" si="7"/>
        <v>7109.763573575931</v>
      </c>
      <c r="S9" s="6">
        <f t="shared" si="8"/>
        <v>6173.744279575739</v>
      </c>
      <c r="T9" s="6">
        <f t="shared" si="9"/>
        <v>5377.132114469192</v>
      </c>
      <c r="U9" s="6">
        <f t="shared" si="10"/>
        <v>4789.630642703113</v>
      </c>
    </row>
    <row r="10" spans="1:21" ht="12.75">
      <c r="A10" t="s">
        <v>28</v>
      </c>
      <c r="B10">
        <v>26</v>
      </c>
      <c r="C10">
        <v>22</v>
      </c>
      <c r="D10" s="1">
        <v>0.962</v>
      </c>
      <c r="E10" s="1">
        <f t="shared" si="11"/>
        <v>4.0885</v>
      </c>
      <c r="G10" s="12">
        <v>6000</v>
      </c>
      <c r="H10" s="3">
        <f t="shared" si="12"/>
        <v>68.5552502904128</v>
      </c>
      <c r="I10" s="3">
        <f t="shared" si="0"/>
        <v>93.10953143747565</v>
      </c>
      <c r="J10" s="3">
        <f t="shared" si="1"/>
        <v>118.14738863074642</v>
      </c>
      <c r="K10" s="3">
        <f t="shared" si="2"/>
        <v>136.0600572296015</v>
      </c>
      <c r="L10" s="3">
        <f t="shared" si="3"/>
        <v>156.21710274509806</v>
      </c>
      <c r="M10" s="3">
        <f t="shared" si="4"/>
        <v>175.3788679466797</v>
      </c>
      <c r="O10">
        <v>160</v>
      </c>
      <c r="P10" s="6">
        <f t="shared" si="5"/>
        <v>14003.30384519437</v>
      </c>
      <c r="Q10" s="6">
        <f t="shared" si="6"/>
        <v>10310.437451236166</v>
      </c>
      <c r="R10" s="6">
        <f t="shared" si="7"/>
        <v>8125.444084086779</v>
      </c>
      <c r="S10" s="6">
        <f t="shared" si="8"/>
        <v>7055.707748086558</v>
      </c>
      <c r="T10" s="6">
        <f t="shared" si="9"/>
        <v>6145.293845107648</v>
      </c>
      <c r="U10" s="6">
        <f t="shared" si="10"/>
        <v>5473.863591660701</v>
      </c>
    </row>
    <row r="11" spans="7:21" ht="12.75">
      <c r="G11" s="12">
        <v>6500</v>
      </c>
      <c r="H11" s="3">
        <f t="shared" si="12"/>
        <v>74.26818781461387</v>
      </c>
      <c r="I11" s="3">
        <f t="shared" si="0"/>
        <v>100.86865905726529</v>
      </c>
      <c r="J11" s="3">
        <f t="shared" si="1"/>
        <v>127.99300434997528</v>
      </c>
      <c r="K11" s="3">
        <f t="shared" si="2"/>
        <v>147.3983953320683</v>
      </c>
      <c r="L11" s="3">
        <f t="shared" si="3"/>
        <v>169.23519464052288</v>
      </c>
      <c r="M11" s="3">
        <f t="shared" si="4"/>
        <v>189.993773608903</v>
      </c>
      <c r="O11">
        <v>180</v>
      </c>
      <c r="P11" s="6">
        <f t="shared" si="5"/>
        <v>15753.716825843667</v>
      </c>
      <c r="Q11" s="6">
        <f t="shared" si="6"/>
        <v>11599.242132640686</v>
      </c>
      <c r="R11" s="6">
        <f t="shared" si="7"/>
        <v>9141.124594597628</v>
      </c>
      <c r="S11" s="6">
        <f t="shared" si="8"/>
        <v>7937.671216597378</v>
      </c>
      <c r="T11" s="6">
        <f t="shared" si="9"/>
        <v>6913.455575746104</v>
      </c>
      <c r="U11" s="6">
        <f t="shared" si="10"/>
        <v>6158.096540618289</v>
      </c>
    </row>
    <row r="12" spans="7:21" ht="12.75">
      <c r="G12" s="12">
        <v>7000</v>
      </c>
      <c r="H12" s="3">
        <f t="shared" si="12"/>
        <v>79.98112533881493</v>
      </c>
      <c r="I12" s="3">
        <f t="shared" si="0"/>
        <v>108.62778667705491</v>
      </c>
      <c r="J12" s="3">
        <f t="shared" si="1"/>
        <v>137.83862006920415</v>
      </c>
      <c r="K12" s="3">
        <f t="shared" si="2"/>
        <v>158.73673343453513</v>
      </c>
      <c r="L12" s="3">
        <f t="shared" si="3"/>
        <v>182.25328653594772</v>
      </c>
      <c r="M12" s="3">
        <f t="shared" si="4"/>
        <v>204.6086792711263</v>
      </c>
      <c r="O12">
        <v>200</v>
      </c>
      <c r="P12" s="6">
        <f t="shared" si="5"/>
        <v>17504.129806492965</v>
      </c>
      <c r="Q12" s="6">
        <f t="shared" si="6"/>
        <v>12888.046814045207</v>
      </c>
      <c r="R12" s="6">
        <f t="shared" si="7"/>
        <v>10156.805105108473</v>
      </c>
      <c r="S12" s="6">
        <f t="shared" si="8"/>
        <v>8819.634685108198</v>
      </c>
      <c r="T12" s="6">
        <f t="shared" si="9"/>
        <v>7681.61730638456</v>
      </c>
      <c r="U12" s="6">
        <f t="shared" si="10"/>
        <v>6842.329489575876</v>
      </c>
    </row>
    <row r="13" spans="2:21" ht="12.75">
      <c r="B13" s="37" t="s">
        <v>38</v>
      </c>
      <c r="C13" s="37"/>
      <c r="D13" s="37"/>
      <c r="E13" s="37"/>
      <c r="G13" s="12">
        <v>7500</v>
      </c>
      <c r="H13" s="3">
        <f t="shared" si="12"/>
        <v>85.69406286301599</v>
      </c>
      <c r="I13" s="3">
        <f t="shared" si="0"/>
        <v>116.38691429684455</v>
      </c>
      <c r="J13" s="3">
        <f t="shared" si="1"/>
        <v>147.68423578843303</v>
      </c>
      <c r="K13" s="3">
        <f t="shared" si="2"/>
        <v>170.07507153700192</v>
      </c>
      <c r="L13" s="3">
        <f t="shared" si="3"/>
        <v>195.27137843137257</v>
      </c>
      <c r="M13" s="3">
        <f t="shared" si="4"/>
        <v>219.22358493334966</v>
      </c>
      <c r="O13">
        <v>220</v>
      </c>
      <c r="P13" s="6">
        <f t="shared" si="5"/>
        <v>19254.54278714226</v>
      </c>
      <c r="Q13" s="6">
        <f t="shared" si="6"/>
        <v>14176.851495449728</v>
      </c>
      <c r="R13" s="6">
        <f t="shared" si="7"/>
        <v>11172.485615619322</v>
      </c>
      <c r="S13" s="6">
        <f t="shared" si="8"/>
        <v>9701.598153619017</v>
      </c>
      <c r="T13" s="6">
        <f t="shared" si="9"/>
        <v>8449.779037023016</v>
      </c>
      <c r="U13" s="6">
        <f t="shared" si="10"/>
        <v>7526.562438533464</v>
      </c>
    </row>
    <row r="14" spans="1:21" ht="12.75">
      <c r="A14" t="s">
        <v>34</v>
      </c>
      <c r="B14" s="11"/>
      <c r="C14" s="11"/>
      <c r="D14" s="1">
        <v>1.7</v>
      </c>
      <c r="G14" s="12">
        <v>8000</v>
      </c>
      <c r="H14" s="3">
        <f t="shared" si="12"/>
        <v>91.40700038721705</v>
      </c>
      <c r="I14" s="3">
        <f t="shared" si="0"/>
        <v>124.14604191663419</v>
      </c>
      <c r="J14" s="3">
        <f t="shared" si="1"/>
        <v>157.5298515076619</v>
      </c>
      <c r="K14" s="3">
        <f t="shared" si="2"/>
        <v>181.4134096394687</v>
      </c>
      <c r="L14" s="3">
        <f t="shared" si="3"/>
        <v>208.28947032679739</v>
      </c>
      <c r="M14" s="3">
        <f t="shared" si="4"/>
        <v>233.83849059557295</v>
      </c>
      <c r="O14">
        <v>240</v>
      </c>
      <c r="P14" s="6">
        <f t="shared" si="5"/>
        <v>21004.955767791558</v>
      </c>
      <c r="Q14" s="6">
        <f t="shared" si="6"/>
        <v>15465.656176854249</v>
      </c>
      <c r="R14" s="6">
        <f t="shared" si="7"/>
        <v>12188.166126130169</v>
      </c>
      <c r="S14" s="6">
        <f t="shared" si="8"/>
        <v>10583.561622129839</v>
      </c>
      <c r="T14" s="6">
        <f t="shared" si="9"/>
        <v>9217.940767661472</v>
      </c>
      <c r="U14" s="6">
        <f t="shared" si="10"/>
        <v>8210.795387491053</v>
      </c>
    </row>
    <row r="15" spans="1:21" ht="12.75">
      <c r="A15" t="s">
        <v>35</v>
      </c>
      <c r="B15" s="21">
        <v>40</v>
      </c>
      <c r="C15" s="21">
        <v>15</v>
      </c>
      <c r="D15" s="1">
        <f>B15/C15</f>
        <v>2.6666666666666665</v>
      </c>
      <c r="E15" s="2" t="s">
        <v>42</v>
      </c>
      <c r="G15" s="12">
        <v>8500</v>
      </c>
      <c r="H15" s="3">
        <f t="shared" si="12"/>
        <v>97.11993791141813</v>
      </c>
      <c r="I15" s="3">
        <f t="shared" si="0"/>
        <v>131.9051695364238</v>
      </c>
      <c r="J15" s="3">
        <f t="shared" si="1"/>
        <v>167.37546722689072</v>
      </c>
      <c r="K15" s="3">
        <f t="shared" si="2"/>
        <v>192.7517477419355</v>
      </c>
      <c r="L15" s="3">
        <f t="shared" si="3"/>
        <v>221.30756222222223</v>
      </c>
      <c r="M15" s="3">
        <f t="shared" si="4"/>
        <v>248.45339625779624</v>
      </c>
      <c r="O15">
        <v>260</v>
      </c>
      <c r="P15" s="6">
        <f t="shared" si="5"/>
        <v>22755.36874844085</v>
      </c>
      <c r="Q15" s="6">
        <f t="shared" si="6"/>
        <v>16754.46085825877</v>
      </c>
      <c r="R15" s="6">
        <f t="shared" si="7"/>
        <v>13203.846636641016</v>
      </c>
      <c r="S15" s="6">
        <f t="shared" si="8"/>
        <v>11465.525090640656</v>
      </c>
      <c r="T15" s="6">
        <f t="shared" si="9"/>
        <v>9986.102498299926</v>
      </c>
      <c r="U15" s="6">
        <f t="shared" si="10"/>
        <v>8895.02833644864</v>
      </c>
    </row>
    <row r="16" spans="1:21" ht="12.75">
      <c r="A16" t="s">
        <v>23</v>
      </c>
      <c r="B16">
        <v>39</v>
      </c>
      <c r="C16">
        <v>14</v>
      </c>
      <c r="D16" s="1">
        <v>2.461</v>
      </c>
      <c r="E16" s="1">
        <f aca="true" t="shared" si="13" ref="E16:E21">$D$14*$D$15*D16</f>
        <v>11.156533333333332</v>
      </c>
      <c r="G16" s="12">
        <v>9000</v>
      </c>
      <c r="H16" s="3">
        <f t="shared" si="12"/>
        <v>102.8328754356192</v>
      </c>
      <c r="I16" s="3">
        <f t="shared" si="0"/>
        <v>139.66429715621345</v>
      </c>
      <c r="J16" s="3">
        <f t="shared" si="1"/>
        <v>177.22108294611962</v>
      </c>
      <c r="K16" s="3">
        <f t="shared" si="2"/>
        <v>204.0900858444023</v>
      </c>
      <c r="L16" s="3">
        <f t="shared" si="3"/>
        <v>234.32565411764705</v>
      </c>
      <c r="M16" s="3">
        <f t="shared" si="4"/>
        <v>263.06830192001956</v>
      </c>
      <c r="O16">
        <v>280</v>
      </c>
      <c r="P16" s="6">
        <f t="shared" si="5"/>
        <v>24505.781729090148</v>
      </c>
      <c r="Q16" s="6">
        <f t="shared" si="6"/>
        <v>18043.26553966329</v>
      </c>
      <c r="R16" s="6">
        <f t="shared" si="7"/>
        <v>14219.527147151863</v>
      </c>
      <c r="S16" s="6">
        <f t="shared" si="8"/>
        <v>12347.488559151478</v>
      </c>
      <c r="T16" s="6">
        <f t="shared" si="9"/>
        <v>10754.264228938384</v>
      </c>
      <c r="U16" s="6">
        <f t="shared" si="10"/>
        <v>9579.261285406226</v>
      </c>
    </row>
    <row r="17" spans="1:21" ht="12.75">
      <c r="A17" t="s">
        <v>24</v>
      </c>
      <c r="B17">
        <v>39</v>
      </c>
      <c r="C17">
        <v>19</v>
      </c>
      <c r="D17" s="1">
        <v>1.812</v>
      </c>
      <c r="E17" s="1">
        <f t="shared" si="13"/>
        <v>8.2144</v>
      </c>
      <c r="G17" s="12">
        <v>9500</v>
      </c>
      <c r="H17" s="3">
        <f t="shared" si="12"/>
        <v>108.54581295982027</v>
      </c>
      <c r="I17" s="3">
        <f t="shared" si="0"/>
        <v>147.42342477600312</v>
      </c>
      <c r="J17" s="3">
        <f t="shared" si="1"/>
        <v>187.0666986653485</v>
      </c>
      <c r="K17" s="3">
        <f t="shared" si="2"/>
        <v>215.4284239468691</v>
      </c>
      <c r="L17" s="3">
        <f t="shared" si="3"/>
        <v>247.3437460130719</v>
      </c>
      <c r="M17" s="3">
        <f t="shared" si="4"/>
        <v>277.6832075822429</v>
      </c>
      <c r="O17">
        <v>300</v>
      </c>
      <c r="P17" s="6">
        <f t="shared" si="5"/>
        <v>26256.194709739444</v>
      </c>
      <c r="Q17" s="6">
        <f t="shared" si="6"/>
        <v>19332.07022106781</v>
      </c>
      <c r="R17" s="6">
        <f t="shared" si="7"/>
        <v>15235.207657662711</v>
      </c>
      <c r="S17" s="6">
        <f t="shared" si="8"/>
        <v>13229.452027662295</v>
      </c>
      <c r="T17" s="6">
        <f t="shared" si="9"/>
        <v>11522.42595957684</v>
      </c>
      <c r="U17" s="6">
        <f t="shared" si="10"/>
        <v>10263.494234363814</v>
      </c>
    </row>
    <row r="18" spans="1:21" ht="12.75">
      <c r="A18" t="s">
        <v>25</v>
      </c>
      <c r="B18">
        <v>37</v>
      </c>
      <c r="C18">
        <v>22</v>
      </c>
      <c r="D18" s="1">
        <v>1.428</v>
      </c>
      <c r="E18" s="1">
        <f t="shared" si="13"/>
        <v>6.473599999999999</v>
      </c>
      <c r="G18" s="15">
        <v>10000</v>
      </c>
      <c r="H18" s="3">
        <f t="shared" si="12"/>
        <v>114.25875048402132</v>
      </c>
      <c r="I18" s="3">
        <f t="shared" si="0"/>
        <v>155.18255239579275</v>
      </c>
      <c r="J18" s="3">
        <f t="shared" si="1"/>
        <v>196.91231438457734</v>
      </c>
      <c r="K18" s="3">
        <f t="shared" si="2"/>
        <v>226.76676204933585</v>
      </c>
      <c r="L18" s="3">
        <f t="shared" si="3"/>
        <v>260.36183790849674</v>
      </c>
      <c r="M18" s="3">
        <f t="shared" si="4"/>
        <v>292.29811324446615</v>
      </c>
      <c r="P18" s="6"/>
      <c r="Q18" s="6"/>
      <c r="R18" s="6"/>
      <c r="S18" s="6"/>
      <c r="T18" s="6"/>
      <c r="U18" s="6"/>
    </row>
    <row r="19" spans="1:21" ht="12.75">
      <c r="A19" t="s">
        <v>26</v>
      </c>
      <c r="B19">
        <v>29</v>
      </c>
      <c r="C19">
        <v>20</v>
      </c>
      <c r="D19" s="1">
        <v>1.24</v>
      </c>
      <c r="E19" s="1">
        <f t="shared" si="13"/>
        <v>5.621333333333333</v>
      </c>
      <c r="G19" s="13">
        <v>10500</v>
      </c>
      <c r="H19" s="3">
        <f t="shared" si="12"/>
        <v>119.97168800822239</v>
      </c>
      <c r="I19" s="3">
        <f t="shared" si="0"/>
        <v>162.9416800155824</v>
      </c>
      <c r="J19" s="3">
        <f t="shared" si="1"/>
        <v>206.75793010380625</v>
      </c>
      <c r="K19" s="3">
        <f t="shared" si="2"/>
        <v>238.10510015180265</v>
      </c>
      <c r="L19" s="3">
        <f t="shared" si="3"/>
        <v>273.3799298039216</v>
      </c>
      <c r="M19" s="3">
        <f t="shared" si="4"/>
        <v>306.9130189066895</v>
      </c>
      <c r="P19" s="6"/>
      <c r="Q19" s="6"/>
      <c r="R19" s="6"/>
      <c r="S19" s="6"/>
      <c r="T19" s="6"/>
      <c r="U19" s="6"/>
    </row>
    <row r="20" spans="1:21" ht="12.75">
      <c r="A20" t="s">
        <v>27</v>
      </c>
      <c r="B20">
        <v>30</v>
      </c>
      <c r="C20">
        <v>23</v>
      </c>
      <c r="D20" s="1">
        <v>1.08</v>
      </c>
      <c r="E20" s="1">
        <f t="shared" si="13"/>
        <v>4.896</v>
      </c>
      <c r="P20" s="10"/>
      <c r="Q20" s="10"/>
      <c r="R20" s="10"/>
      <c r="S20" s="10"/>
      <c r="T20" s="10"/>
      <c r="U20" s="10"/>
    </row>
    <row r="21" spans="1:21" ht="12.75">
      <c r="A21" t="s">
        <v>28</v>
      </c>
      <c r="B21">
        <v>26</v>
      </c>
      <c r="C21">
        <v>22</v>
      </c>
      <c r="D21" s="1">
        <v>0.962</v>
      </c>
      <c r="E21" s="1">
        <f t="shared" si="13"/>
        <v>4.361066666666666</v>
      </c>
      <c r="H21" s="34" t="s">
        <v>50</v>
      </c>
      <c r="I21" s="34"/>
      <c r="J21" s="34"/>
      <c r="K21" s="34"/>
      <c r="L21" s="34"/>
      <c r="M21" s="34"/>
      <c r="P21" s="34" t="s">
        <v>40</v>
      </c>
      <c r="Q21" s="34"/>
      <c r="R21" s="34"/>
      <c r="S21" s="34"/>
      <c r="T21" s="34"/>
      <c r="U21" s="34"/>
    </row>
    <row r="22" spans="8:21" ht="12.75">
      <c r="H22" s="2" t="s">
        <v>23</v>
      </c>
      <c r="I22" s="2" t="s">
        <v>24</v>
      </c>
      <c r="J22" s="2" t="s">
        <v>25</v>
      </c>
      <c r="K22" s="2" t="s">
        <v>26</v>
      </c>
      <c r="L22" s="2" t="s">
        <v>27</v>
      </c>
      <c r="M22" s="2" t="s">
        <v>28</v>
      </c>
      <c r="P22" s="2" t="s">
        <v>23</v>
      </c>
      <c r="Q22" s="2" t="s">
        <v>24</v>
      </c>
      <c r="R22" s="2" t="s">
        <v>25</v>
      </c>
      <c r="S22" s="2" t="s">
        <v>26</v>
      </c>
      <c r="T22" s="2" t="s">
        <v>27</v>
      </c>
      <c r="U22" s="2" t="s">
        <v>28</v>
      </c>
    </row>
    <row r="23" spans="2:21" ht="12.75">
      <c r="B23" s="37" t="s">
        <v>37</v>
      </c>
      <c r="C23" s="37"/>
      <c r="D23" s="37"/>
      <c r="E23" s="37"/>
      <c r="G23" s="9">
        <v>1000</v>
      </c>
      <c r="H23" s="3">
        <f>(G23/$E$16)*0.00006*tire_cir</f>
        <v>10.711757857876998</v>
      </c>
      <c r="I23" s="3">
        <f>(G23/$E$17)*0.00006*tire_cir</f>
        <v>14.54836428710557</v>
      </c>
      <c r="J23" s="3">
        <f>(G23/$E$18)*0.00006*tire_cir</f>
        <v>18.460529473554132</v>
      </c>
      <c r="K23" s="3">
        <f>(G23/$E$19)*0.00006*tire_cir</f>
        <v>21.25938394212524</v>
      </c>
      <c r="L23" s="3">
        <f>(G23/$E$20)*0.00006*tire_cir</f>
        <v>24.408922303921567</v>
      </c>
      <c r="M23" s="3">
        <f>(G23/$E$21)*0.00006*tire_cir</f>
        <v>27.402948116668707</v>
      </c>
      <c r="O23">
        <v>20</v>
      </c>
      <c r="P23" s="7">
        <f>$O23*$E$16/(tire_cir*0.00006)</f>
        <v>1867.1071793592494</v>
      </c>
      <c r="Q23" s="7">
        <f>$O23*$E$17/(tire_cir*0.00006)</f>
        <v>1374.7249934981553</v>
      </c>
      <c r="R23" s="7">
        <f>$O23*$E$18/(tire_cir*0.00006)</f>
        <v>1083.3925445449038</v>
      </c>
      <c r="S23" s="7">
        <f>$O23*$E$19/(tire_cir*0.00006)</f>
        <v>940.7610330782078</v>
      </c>
      <c r="T23" s="7">
        <f>$O23*$E$20/(tire_cir*0.00006)</f>
        <v>819.3725126810198</v>
      </c>
      <c r="U23" s="7">
        <f>$O23*$E$21/(tire_cir*0.00006)</f>
        <v>729.8484788880934</v>
      </c>
    </row>
    <row r="24" spans="1:21" ht="12.75">
      <c r="A24" t="s">
        <v>30</v>
      </c>
      <c r="B24" s="38">
        <v>17</v>
      </c>
      <c r="C24" s="38"/>
      <c r="D24" t="s">
        <v>39</v>
      </c>
      <c r="G24" s="9">
        <v>2000</v>
      </c>
      <c r="H24" s="3">
        <f aca="true" t="shared" si="14" ref="H24:H39">(G24/$E$16)*0.00006*tire_cir</f>
        <v>21.423515715753997</v>
      </c>
      <c r="I24" s="3">
        <f aca="true" t="shared" si="15" ref="I24:I39">(G24/$E$17)*0.00006*tire_cir</f>
        <v>29.09672857421114</v>
      </c>
      <c r="J24" s="3">
        <f aca="true" t="shared" si="16" ref="J24:J39">(G24/$E$18)*0.00006*tire_cir</f>
        <v>36.921058947108264</v>
      </c>
      <c r="K24" s="3">
        <f aca="true" t="shared" si="17" ref="K24:K39">(G24/$E$19)*0.00006*tire_cir</f>
        <v>42.51876788425048</v>
      </c>
      <c r="L24" s="3">
        <f aca="true" t="shared" si="18" ref="L24:L39">(G24/$E$20)*0.00006*tire_cir</f>
        <v>48.817844607843135</v>
      </c>
      <c r="M24" s="3">
        <f aca="true" t="shared" si="19" ref="M24:M39">(G24/$E$21)*0.00006*tire_cir</f>
        <v>54.805896233337414</v>
      </c>
      <c r="O24">
        <v>40</v>
      </c>
      <c r="P24" s="7">
        <f aca="true" t="shared" si="20" ref="P24:P37">$O24*$E$16/(tire_cir*0.00006)</f>
        <v>3734.2143587184987</v>
      </c>
      <c r="Q24" s="7">
        <f aca="true" t="shared" si="21" ref="Q24:Q37">$O24*$E$17/(tire_cir*0.00006)</f>
        <v>2749.4499869963106</v>
      </c>
      <c r="R24" s="7">
        <f aca="true" t="shared" si="22" ref="R24:R37">$O24*$E$18/(tire_cir*0.00006)</f>
        <v>2166.7850890898076</v>
      </c>
      <c r="S24" s="7">
        <f aca="true" t="shared" si="23" ref="S24:S37">$O24*$E$19/(tire_cir*0.00006)</f>
        <v>1881.5220661564156</v>
      </c>
      <c r="T24" s="7">
        <f aca="true" t="shared" si="24" ref="T24:T37">$O24*$E$20/(tire_cir*0.00006)</f>
        <v>1638.7450253620395</v>
      </c>
      <c r="U24" s="7">
        <f aca="true" t="shared" si="25" ref="U24:U37">$O24*$E$21/(tire_cir*0.00006)</f>
        <v>1459.6969577761868</v>
      </c>
    </row>
    <row r="25" spans="1:21" ht="12.75">
      <c r="A25" t="s">
        <v>31</v>
      </c>
      <c r="B25" s="38" t="s">
        <v>29</v>
      </c>
      <c r="C25" s="38"/>
      <c r="D25" t="s">
        <v>0</v>
      </c>
      <c r="G25" s="9">
        <v>3000</v>
      </c>
      <c r="H25" s="3">
        <f t="shared" si="14"/>
        <v>32.135273573631004</v>
      </c>
      <c r="I25" s="3">
        <f t="shared" si="15"/>
        <v>43.64509286131671</v>
      </c>
      <c r="J25" s="3">
        <f t="shared" si="16"/>
        <v>55.38158842066238</v>
      </c>
      <c r="K25" s="3">
        <f t="shared" si="17"/>
        <v>63.778151826375705</v>
      </c>
      <c r="L25" s="3">
        <f t="shared" si="18"/>
        <v>73.2267669117647</v>
      </c>
      <c r="M25" s="3">
        <f t="shared" si="19"/>
        <v>82.20884435000612</v>
      </c>
      <c r="O25">
        <v>60</v>
      </c>
      <c r="P25" s="7">
        <f t="shared" si="20"/>
        <v>5601.321538077748</v>
      </c>
      <c r="Q25" s="7">
        <f t="shared" si="21"/>
        <v>4124.174980494466</v>
      </c>
      <c r="R25" s="7">
        <f t="shared" si="22"/>
        <v>3250.177633634711</v>
      </c>
      <c r="S25" s="7">
        <f t="shared" si="23"/>
        <v>2822.2830992346235</v>
      </c>
      <c r="T25" s="7">
        <f t="shared" si="24"/>
        <v>2458.117538043059</v>
      </c>
      <c r="U25" s="7">
        <f t="shared" si="25"/>
        <v>2189.5454366642803</v>
      </c>
    </row>
    <row r="26" spans="1:21" ht="12.75">
      <c r="A26" t="s">
        <v>32</v>
      </c>
      <c r="B26" s="35">
        <v>634</v>
      </c>
      <c r="C26" s="35"/>
      <c r="D26" t="s">
        <v>0</v>
      </c>
      <c r="G26" s="12">
        <v>4000</v>
      </c>
      <c r="H26" s="3">
        <f t="shared" si="14"/>
        <v>42.84703143150799</v>
      </c>
      <c r="I26" s="3">
        <f t="shared" si="15"/>
        <v>58.19345714842228</v>
      </c>
      <c r="J26" s="3">
        <f t="shared" si="16"/>
        <v>73.84211789421653</v>
      </c>
      <c r="K26" s="3">
        <f t="shared" si="17"/>
        <v>85.03753576850096</v>
      </c>
      <c r="L26" s="3">
        <f t="shared" si="18"/>
        <v>97.63568921568627</v>
      </c>
      <c r="M26" s="3">
        <f t="shared" si="19"/>
        <v>109.61179246667483</v>
      </c>
      <c r="O26">
        <v>80</v>
      </c>
      <c r="P26" s="7">
        <f t="shared" si="20"/>
        <v>7468.428717436997</v>
      </c>
      <c r="Q26" s="7">
        <f t="shared" si="21"/>
        <v>5498.899973992621</v>
      </c>
      <c r="R26" s="7">
        <f t="shared" si="22"/>
        <v>4333.570178179615</v>
      </c>
      <c r="S26" s="7">
        <f t="shared" si="23"/>
        <v>3763.044132312831</v>
      </c>
      <c r="T26" s="7">
        <f t="shared" si="24"/>
        <v>3277.490050724079</v>
      </c>
      <c r="U26" s="7">
        <f t="shared" si="25"/>
        <v>2919.3939155523735</v>
      </c>
    </row>
    <row r="27" spans="1:21" ht="12.75">
      <c r="A27" t="s">
        <v>33</v>
      </c>
      <c r="B27" s="36">
        <f>B26*3.14159</f>
        <v>1991.7680599999999</v>
      </c>
      <c r="C27" s="36"/>
      <c r="D27" t="s">
        <v>0</v>
      </c>
      <c r="G27" s="9">
        <v>4500</v>
      </c>
      <c r="H27" s="3">
        <f t="shared" si="14"/>
        <v>48.202910360446495</v>
      </c>
      <c r="I27" s="3">
        <f t="shared" si="15"/>
        <v>65.46763929197506</v>
      </c>
      <c r="J27" s="3">
        <f t="shared" si="16"/>
        <v>83.07238263099359</v>
      </c>
      <c r="K27" s="3">
        <f t="shared" si="17"/>
        <v>95.66722773956357</v>
      </c>
      <c r="L27" s="3">
        <f t="shared" si="18"/>
        <v>109.84015036764706</v>
      </c>
      <c r="M27" s="3">
        <f t="shared" si="19"/>
        <v>123.31326652500918</v>
      </c>
      <c r="O27">
        <v>100</v>
      </c>
      <c r="P27" s="27">
        <f t="shared" si="20"/>
        <v>9335.535896796247</v>
      </c>
      <c r="Q27" s="7">
        <f t="shared" si="21"/>
        <v>6873.624967490776</v>
      </c>
      <c r="R27" s="7">
        <f t="shared" si="22"/>
        <v>5416.962722724518</v>
      </c>
      <c r="S27" s="7">
        <f t="shared" si="23"/>
        <v>4703.805165391039</v>
      </c>
      <c r="T27" s="7">
        <f t="shared" si="24"/>
        <v>4096.862563405099</v>
      </c>
      <c r="U27" s="7">
        <f t="shared" si="25"/>
        <v>3649.242394440467</v>
      </c>
    </row>
    <row r="28" spans="7:21" ht="12.75">
      <c r="G28" s="12">
        <v>5000</v>
      </c>
      <c r="H28" s="3">
        <f t="shared" si="14"/>
        <v>53.558789289385</v>
      </c>
      <c r="I28" s="3">
        <f t="shared" si="15"/>
        <v>72.74182143552785</v>
      </c>
      <c r="J28" s="3">
        <f t="shared" si="16"/>
        <v>92.30264736777065</v>
      </c>
      <c r="K28" s="3">
        <f t="shared" si="17"/>
        <v>106.2969197106262</v>
      </c>
      <c r="L28" s="3">
        <f t="shared" si="18"/>
        <v>122.04461151960784</v>
      </c>
      <c r="M28" s="3">
        <f t="shared" si="19"/>
        <v>137.01474058334352</v>
      </c>
      <c r="N28" s="10"/>
      <c r="O28" s="10">
        <v>120</v>
      </c>
      <c r="P28" s="7">
        <f t="shared" si="20"/>
        <v>11202.643076155497</v>
      </c>
      <c r="Q28" s="7">
        <f t="shared" si="21"/>
        <v>8248.349960988931</v>
      </c>
      <c r="R28" s="7">
        <f t="shared" si="22"/>
        <v>6500.355267269422</v>
      </c>
      <c r="S28" s="7">
        <f t="shared" si="23"/>
        <v>5644.566198469247</v>
      </c>
      <c r="T28" s="7">
        <f t="shared" si="24"/>
        <v>4916.235076086118</v>
      </c>
      <c r="U28" s="7">
        <f t="shared" si="25"/>
        <v>4379.0908733285605</v>
      </c>
    </row>
    <row r="29" spans="2:21" ht="12.75">
      <c r="B29" s="24"/>
      <c r="C29" s="24"/>
      <c r="G29" s="12">
        <v>5500</v>
      </c>
      <c r="H29" s="3">
        <f t="shared" si="14"/>
        <v>58.9146682183235</v>
      </c>
      <c r="I29" s="3">
        <f t="shared" si="15"/>
        <v>80.01600357908065</v>
      </c>
      <c r="J29" s="3">
        <f t="shared" si="16"/>
        <v>101.5329121045477</v>
      </c>
      <c r="K29" s="3">
        <f t="shared" si="17"/>
        <v>116.92661168168878</v>
      </c>
      <c r="L29" s="3">
        <f t="shared" si="18"/>
        <v>134.2490726715686</v>
      </c>
      <c r="M29" s="3">
        <f t="shared" si="19"/>
        <v>150.71621464167788</v>
      </c>
      <c r="N29" s="10"/>
      <c r="O29" s="10">
        <v>140</v>
      </c>
      <c r="P29" s="7">
        <f t="shared" si="20"/>
        <v>13069.750255514746</v>
      </c>
      <c r="Q29" s="7">
        <f t="shared" si="21"/>
        <v>9623.074954487087</v>
      </c>
      <c r="R29" s="7">
        <f t="shared" si="22"/>
        <v>7583.747811814326</v>
      </c>
      <c r="S29" s="7">
        <f t="shared" si="23"/>
        <v>6585.327231547455</v>
      </c>
      <c r="T29" s="7">
        <f t="shared" si="24"/>
        <v>5735.607588767138</v>
      </c>
      <c r="U29" s="7">
        <f t="shared" si="25"/>
        <v>5108.939352216654</v>
      </c>
    </row>
    <row r="30" spans="2:21" ht="12.75">
      <c r="B30" s="24"/>
      <c r="C30" s="24"/>
      <c r="G30" s="12">
        <v>6000</v>
      </c>
      <c r="H30" s="3">
        <f t="shared" si="14"/>
        <v>64.27054714726201</v>
      </c>
      <c r="I30" s="3">
        <f t="shared" si="15"/>
        <v>87.29018572263342</v>
      </c>
      <c r="J30" s="3">
        <f t="shared" si="16"/>
        <v>110.76317684132476</v>
      </c>
      <c r="K30" s="3">
        <f t="shared" si="17"/>
        <v>127.55630365275141</v>
      </c>
      <c r="L30" s="3">
        <f t="shared" si="18"/>
        <v>146.4535338235294</v>
      </c>
      <c r="M30" s="3">
        <f t="shared" si="19"/>
        <v>164.41768870001223</v>
      </c>
      <c r="N30" s="10"/>
      <c r="O30" s="10">
        <v>160</v>
      </c>
      <c r="P30" s="7">
        <f t="shared" si="20"/>
        <v>14936.857434873995</v>
      </c>
      <c r="Q30" s="7">
        <f t="shared" si="21"/>
        <v>10997.799947985242</v>
      </c>
      <c r="R30" s="7">
        <f t="shared" si="22"/>
        <v>8667.14035635923</v>
      </c>
      <c r="S30" s="7">
        <f t="shared" si="23"/>
        <v>7526.088264625662</v>
      </c>
      <c r="T30" s="7">
        <f t="shared" si="24"/>
        <v>6554.980101448158</v>
      </c>
      <c r="U30" s="7">
        <f t="shared" si="25"/>
        <v>5838.787831104747</v>
      </c>
    </row>
    <row r="31" spans="2:21" ht="12.75">
      <c r="B31" s="24"/>
      <c r="C31" s="24"/>
      <c r="D31" s="4"/>
      <c r="G31" s="12">
        <v>6500</v>
      </c>
      <c r="H31" s="3">
        <f t="shared" si="14"/>
        <v>69.62642607620052</v>
      </c>
      <c r="I31" s="3">
        <f t="shared" si="15"/>
        <v>94.56436786618622</v>
      </c>
      <c r="J31" s="3">
        <f t="shared" si="16"/>
        <v>119.99344157810182</v>
      </c>
      <c r="K31" s="3">
        <f t="shared" si="17"/>
        <v>138.18599562381405</v>
      </c>
      <c r="L31" s="3">
        <f t="shared" si="18"/>
        <v>158.6579949754902</v>
      </c>
      <c r="M31" s="3">
        <f t="shared" si="19"/>
        <v>178.1191627583466</v>
      </c>
      <c r="N31" s="10"/>
      <c r="O31" s="10">
        <v>180</v>
      </c>
      <c r="P31" s="7">
        <f t="shared" si="20"/>
        <v>16803.964614233246</v>
      </c>
      <c r="Q31" s="7">
        <f t="shared" si="21"/>
        <v>12372.524941483398</v>
      </c>
      <c r="R31" s="7">
        <f t="shared" si="22"/>
        <v>9750.532900904134</v>
      </c>
      <c r="S31" s="7">
        <f t="shared" si="23"/>
        <v>8466.849297703871</v>
      </c>
      <c r="T31" s="7">
        <f t="shared" si="24"/>
        <v>7374.352614129178</v>
      </c>
      <c r="U31" s="7">
        <f t="shared" si="25"/>
        <v>6568.63630999284</v>
      </c>
    </row>
    <row r="32" spans="2:21" ht="12.75">
      <c r="B32" s="24"/>
      <c r="C32" s="24"/>
      <c r="G32" s="12">
        <v>7000</v>
      </c>
      <c r="H32" s="3">
        <f t="shared" si="14"/>
        <v>74.982305005139</v>
      </c>
      <c r="I32" s="3">
        <f t="shared" si="15"/>
        <v>101.83855000973901</v>
      </c>
      <c r="J32" s="3">
        <f t="shared" si="16"/>
        <v>129.2237063148789</v>
      </c>
      <c r="K32" s="3">
        <f t="shared" si="17"/>
        <v>148.81568759487666</v>
      </c>
      <c r="L32" s="3">
        <f t="shared" si="18"/>
        <v>170.86245612745097</v>
      </c>
      <c r="M32" s="3">
        <f t="shared" si="19"/>
        <v>191.82063681668095</v>
      </c>
      <c r="N32" s="10"/>
      <c r="O32" s="10">
        <v>200</v>
      </c>
      <c r="P32" s="7">
        <f t="shared" si="20"/>
        <v>18671.071793592495</v>
      </c>
      <c r="Q32" s="7">
        <f t="shared" si="21"/>
        <v>13747.249934981552</v>
      </c>
      <c r="R32" s="7">
        <f t="shared" si="22"/>
        <v>10833.925445449036</v>
      </c>
      <c r="S32" s="7">
        <f t="shared" si="23"/>
        <v>9407.610330782078</v>
      </c>
      <c r="T32" s="7">
        <f t="shared" si="24"/>
        <v>8193.725126810197</v>
      </c>
      <c r="U32" s="7">
        <f t="shared" si="25"/>
        <v>7298.484788880934</v>
      </c>
    </row>
    <row r="33" spans="2:21" ht="12.75">
      <c r="B33" s="25"/>
      <c r="C33" s="25"/>
      <c r="E33" s="19"/>
      <c r="F33" s="10"/>
      <c r="G33" s="12">
        <v>7500</v>
      </c>
      <c r="H33" s="3">
        <f t="shared" si="14"/>
        <v>80.33818393407749</v>
      </c>
      <c r="I33" s="3">
        <f t="shared" si="15"/>
        <v>109.11273215329177</v>
      </c>
      <c r="J33" s="3">
        <f t="shared" si="16"/>
        <v>138.45397105165594</v>
      </c>
      <c r="K33" s="3">
        <f t="shared" si="17"/>
        <v>159.44537956593928</v>
      </c>
      <c r="L33" s="3">
        <f t="shared" si="18"/>
        <v>183.06691727941177</v>
      </c>
      <c r="M33" s="3">
        <f t="shared" si="19"/>
        <v>205.5221108750153</v>
      </c>
      <c r="N33" s="10"/>
      <c r="O33" s="10">
        <v>220</v>
      </c>
      <c r="P33" s="7">
        <f t="shared" si="20"/>
        <v>20538.17897295174</v>
      </c>
      <c r="Q33" s="7">
        <f t="shared" si="21"/>
        <v>15121.974928479707</v>
      </c>
      <c r="R33" s="7">
        <f t="shared" si="22"/>
        <v>11917.31798999394</v>
      </c>
      <c r="S33" s="7">
        <f t="shared" si="23"/>
        <v>10348.371363860288</v>
      </c>
      <c r="T33" s="7">
        <f t="shared" si="24"/>
        <v>9013.097639491216</v>
      </c>
      <c r="U33" s="7">
        <f t="shared" si="25"/>
        <v>8028.333267769028</v>
      </c>
    </row>
    <row r="34" spans="7:21" ht="12.75">
      <c r="G34" s="12">
        <v>8000</v>
      </c>
      <c r="H34" s="3">
        <f t="shared" si="14"/>
        <v>85.69406286301599</v>
      </c>
      <c r="I34" s="3">
        <f t="shared" si="15"/>
        <v>116.38691429684457</v>
      </c>
      <c r="J34" s="3">
        <f t="shared" si="16"/>
        <v>147.68423578843306</v>
      </c>
      <c r="K34" s="3">
        <f t="shared" si="17"/>
        <v>170.07507153700192</v>
      </c>
      <c r="L34" s="3">
        <f t="shared" si="18"/>
        <v>195.27137843137254</v>
      </c>
      <c r="M34" s="3">
        <f t="shared" si="19"/>
        <v>219.22358493334966</v>
      </c>
      <c r="N34" s="10"/>
      <c r="O34" s="10">
        <v>240</v>
      </c>
      <c r="P34" s="7">
        <f t="shared" si="20"/>
        <v>22405.286152310993</v>
      </c>
      <c r="Q34" s="7">
        <f t="shared" si="21"/>
        <v>16496.699921977863</v>
      </c>
      <c r="R34" s="7">
        <f t="shared" si="22"/>
        <v>13000.710534538845</v>
      </c>
      <c r="S34" s="7">
        <f t="shared" si="23"/>
        <v>11289.132396938494</v>
      </c>
      <c r="T34" s="7">
        <f t="shared" si="24"/>
        <v>9832.470152172236</v>
      </c>
      <c r="U34" s="7">
        <f t="shared" si="25"/>
        <v>8758.181746657121</v>
      </c>
    </row>
    <row r="35" spans="7:21" ht="12.75">
      <c r="G35" s="12">
        <v>8500</v>
      </c>
      <c r="H35" s="3">
        <f t="shared" si="14"/>
        <v>91.0499417919545</v>
      </c>
      <c r="I35" s="3">
        <f t="shared" si="15"/>
        <v>123.66109644039736</v>
      </c>
      <c r="J35" s="3">
        <f t="shared" si="16"/>
        <v>156.9145005252101</v>
      </c>
      <c r="K35" s="3">
        <f t="shared" si="17"/>
        <v>180.7047635080645</v>
      </c>
      <c r="L35" s="3">
        <f t="shared" si="18"/>
        <v>207.47583958333334</v>
      </c>
      <c r="M35" s="3">
        <f t="shared" si="19"/>
        <v>232.925058991684</v>
      </c>
      <c r="N35" s="10"/>
      <c r="O35" s="10">
        <v>260</v>
      </c>
      <c r="P35" s="7">
        <f t="shared" si="20"/>
        <v>24272.393331670242</v>
      </c>
      <c r="Q35" s="7">
        <f t="shared" si="21"/>
        <v>17871.42491547602</v>
      </c>
      <c r="R35" s="7">
        <f t="shared" si="22"/>
        <v>14084.103079083749</v>
      </c>
      <c r="S35" s="7">
        <f t="shared" si="23"/>
        <v>12229.893430016702</v>
      </c>
      <c r="T35" s="7">
        <f t="shared" si="24"/>
        <v>10651.842664853257</v>
      </c>
      <c r="U35" s="7">
        <f t="shared" si="25"/>
        <v>9488.030225545213</v>
      </c>
    </row>
    <row r="36" spans="7:21" ht="12.75">
      <c r="G36" s="12">
        <v>9000</v>
      </c>
      <c r="H36" s="3">
        <f t="shared" si="14"/>
        <v>96.40582072089299</v>
      </c>
      <c r="I36" s="3">
        <f t="shared" si="15"/>
        <v>130.93527858395012</v>
      </c>
      <c r="J36" s="3">
        <f t="shared" si="16"/>
        <v>166.14476526198717</v>
      </c>
      <c r="K36" s="3">
        <f t="shared" si="17"/>
        <v>191.33445547912714</v>
      </c>
      <c r="L36" s="3">
        <f t="shared" si="18"/>
        <v>219.6803007352941</v>
      </c>
      <c r="M36" s="3">
        <f t="shared" si="19"/>
        <v>246.62653305001837</v>
      </c>
      <c r="N36" s="10"/>
      <c r="O36" s="10">
        <v>280</v>
      </c>
      <c r="P36" s="7">
        <f t="shared" si="20"/>
        <v>26139.50051102949</v>
      </c>
      <c r="Q36" s="7">
        <f t="shared" si="21"/>
        <v>19246.149908974174</v>
      </c>
      <c r="R36" s="7">
        <f t="shared" si="22"/>
        <v>15167.495623628653</v>
      </c>
      <c r="S36" s="7">
        <f t="shared" si="23"/>
        <v>13170.65446309491</v>
      </c>
      <c r="T36" s="7">
        <f t="shared" si="24"/>
        <v>11471.215177534275</v>
      </c>
      <c r="U36" s="7">
        <f t="shared" si="25"/>
        <v>10217.878704433308</v>
      </c>
    </row>
    <row r="37" spans="7:21" ht="12.75">
      <c r="G37" s="12">
        <v>9500</v>
      </c>
      <c r="H37" s="3">
        <f t="shared" si="14"/>
        <v>101.76169964983148</v>
      </c>
      <c r="I37" s="3">
        <f t="shared" si="15"/>
        <v>138.20946072750294</v>
      </c>
      <c r="J37" s="3">
        <f t="shared" si="16"/>
        <v>175.3750299987642</v>
      </c>
      <c r="K37" s="3">
        <f t="shared" si="17"/>
        <v>201.96414745018976</v>
      </c>
      <c r="L37" s="3">
        <f t="shared" si="18"/>
        <v>231.88476188725488</v>
      </c>
      <c r="M37" s="3">
        <f t="shared" si="19"/>
        <v>260.3280071083527</v>
      </c>
      <c r="N37" s="10"/>
      <c r="O37" s="10">
        <v>300</v>
      </c>
      <c r="P37" s="7">
        <f t="shared" si="20"/>
        <v>28006.60769038874</v>
      </c>
      <c r="Q37" s="7">
        <f t="shared" si="21"/>
        <v>20620.87490247233</v>
      </c>
      <c r="R37" s="7">
        <f t="shared" si="22"/>
        <v>16250.888168173557</v>
      </c>
      <c r="S37" s="7">
        <f t="shared" si="23"/>
        <v>14111.415496173118</v>
      </c>
      <c r="T37" s="7">
        <f t="shared" si="24"/>
        <v>12290.587690215296</v>
      </c>
      <c r="U37" s="7">
        <f t="shared" si="25"/>
        <v>10947.7271833214</v>
      </c>
    </row>
    <row r="38" spans="7:21" ht="12.75">
      <c r="G38" s="15">
        <v>10000</v>
      </c>
      <c r="H38" s="3">
        <f t="shared" si="14"/>
        <v>107.11757857877</v>
      </c>
      <c r="I38" s="3">
        <f t="shared" si="15"/>
        <v>145.4836428710557</v>
      </c>
      <c r="J38" s="3">
        <f t="shared" si="16"/>
        <v>184.6052947355413</v>
      </c>
      <c r="K38" s="3">
        <f t="shared" si="17"/>
        <v>212.5938394212524</v>
      </c>
      <c r="L38" s="3">
        <f t="shared" si="18"/>
        <v>244.08922303921568</v>
      </c>
      <c r="M38" s="3">
        <f t="shared" si="19"/>
        <v>274.02948116668705</v>
      </c>
      <c r="N38" s="10"/>
      <c r="O38" s="10"/>
      <c r="P38" s="7"/>
      <c r="Q38" s="7"/>
      <c r="R38" s="7"/>
      <c r="S38" s="7"/>
      <c r="T38" s="7"/>
      <c r="U38" s="7"/>
    </row>
    <row r="39" spans="7:21" ht="12.75">
      <c r="G39" s="13">
        <v>10500</v>
      </c>
      <c r="H39" s="3">
        <f t="shared" si="14"/>
        <v>112.47345750770849</v>
      </c>
      <c r="I39" s="3">
        <f t="shared" si="15"/>
        <v>152.7578250146085</v>
      </c>
      <c r="J39" s="3">
        <f t="shared" si="16"/>
        <v>193.83555947231835</v>
      </c>
      <c r="K39" s="3">
        <f t="shared" si="17"/>
        <v>223.22353139231498</v>
      </c>
      <c r="L39" s="3">
        <f t="shared" si="18"/>
        <v>256.29368419117645</v>
      </c>
      <c r="M39" s="3">
        <f t="shared" si="19"/>
        <v>287.73095522502143</v>
      </c>
      <c r="N39" s="10"/>
      <c r="O39" s="10"/>
      <c r="P39" s="7"/>
      <c r="Q39" s="7"/>
      <c r="R39" s="7"/>
      <c r="S39" s="7"/>
      <c r="T39" s="7"/>
      <c r="U39" s="7"/>
    </row>
    <row r="41" spans="8:21" ht="12.75">
      <c r="H41" s="34" t="s">
        <v>36</v>
      </c>
      <c r="I41" s="34"/>
      <c r="J41" s="34"/>
      <c r="K41" s="34"/>
      <c r="L41" s="34"/>
      <c r="M41" s="34"/>
      <c r="O41" s="34" t="s">
        <v>41</v>
      </c>
      <c r="P41" s="34"/>
      <c r="Q41" s="34"/>
      <c r="R41" s="34"/>
      <c r="S41" s="34"/>
      <c r="T41" s="34"/>
      <c r="U41" s="34"/>
    </row>
    <row r="42" spans="8:21" ht="12.75">
      <c r="H42" s="2" t="s">
        <v>23</v>
      </c>
      <c r="I42" s="2" t="s">
        <v>24</v>
      </c>
      <c r="J42" s="2" t="s">
        <v>25</v>
      </c>
      <c r="K42" s="2" t="s">
        <v>26</v>
      </c>
      <c r="L42" s="2" t="s">
        <v>27</v>
      </c>
      <c r="M42" s="2" t="s">
        <v>28</v>
      </c>
      <c r="P42" s="2" t="s">
        <v>23</v>
      </c>
      <c r="Q42" s="2" t="s">
        <v>24</v>
      </c>
      <c r="R42" s="2" t="s">
        <v>25</v>
      </c>
      <c r="S42" s="2" t="s">
        <v>26</v>
      </c>
      <c r="T42" s="2" t="s">
        <v>27</v>
      </c>
      <c r="U42" s="2" t="s">
        <v>28</v>
      </c>
    </row>
    <row r="43" spans="7:21" ht="12.75">
      <c r="G43" s="9">
        <v>1000</v>
      </c>
      <c r="H43" s="3">
        <f aca="true" t="shared" si="26" ref="H43:M57">H23-H3</f>
        <v>-0.7141171905251333</v>
      </c>
      <c r="I43" s="3">
        <f t="shared" si="26"/>
        <v>-0.9698909524737029</v>
      </c>
      <c r="J43" s="3">
        <f t="shared" si="26"/>
        <v>-1.2307019649036057</v>
      </c>
      <c r="K43" s="3">
        <f t="shared" si="26"/>
        <v>-1.417292262808349</v>
      </c>
      <c r="L43" s="3">
        <f t="shared" si="26"/>
        <v>-1.6272614869281057</v>
      </c>
      <c r="M43" s="3">
        <f t="shared" si="26"/>
        <v>-1.8268632077779117</v>
      </c>
      <c r="O43">
        <v>20</v>
      </c>
      <c r="P43" s="6">
        <f aca="true" t="shared" si="27" ref="P43:U57">P23-P3</f>
        <v>116.69419870995307</v>
      </c>
      <c r="Q43" s="6">
        <f t="shared" si="27"/>
        <v>85.9203120936345</v>
      </c>
      <c r="R43" s="6">
        <f t="shared" si="27"/>
        <v>67.71203403405639</v>
      </c>
      <c r="S43" s="6">
        <f t="shared" si="27"/>
        <v>58.79756456738801</v>
      </c>
      <c r="T43" s="6">
        <f t="shared" si="27"/>
        <v>51.21078204256378</v>
      </c>
      <c r="U43" s="6">
        <f t="shared" si="27"/>
        <v>45.61552993050577</v>
      </c>
    </row>
    <row r="44" spans="7:21" ht="12.75">
      <c r="G44" s="9">
        <v>2000</v>
      </c>
      <c r="H44" s="3">
        <f t="shared" si="26"/>
        <v>-1.4282343810502667</v>
      </c>
      <c r="I44" s="3">
        <f t="shared" si="26"/>
        <v>-1.9397819049474059</v>
      </c>
      <c r="J44" s="3">
        <f t="shared" si="26"/>
        <v>-2.4614039298072115</v>
      </c>
      <c r="K44" s="3">
        <f t="shared" si="26"/>
        <v>-2.834584525616698</v>
      </c>
      <c r="L44" s="3">
        <f t="shared" si="26"/>
        <v>-3.2545229738562114</v>
      </c>
      <c r="M44" s="3">
        <f t="shared" si="26"/>
        <v>-3.6537264155558233</v>
      </c>
      <c r="O44">
        <v>40</v>
      </c>
      <c r="P44" s="6">
        <f t="shared" si="27"/>
        <v>233.38839741990614</v>
      </c>
      <c r="Q44" s="6">
        <f t="shared" si="27"/>
        <v>171.840624187269</v>
      </c>
      <c r="R44" s="6">
        <f t="shared" si="27"/>
        <v>135.42406806811277</v>
      </c>
      <c r="S44" s="6">
        <f t="shared" si="27"/>
        <v>117.59512913477602</v>
      </c>
      <c r="T44" s="6">
        <f t="shared" si="27"/>
        <v>102.42156408512756</v>
      </c>
      <c r="U44" s="6">
        <f t="shared" si="27"/>
        <v>91.23105986101154</v>
      </c>
    </row>
    <row r="45" spans="7:21" ht="12.75">
      <c r="G45" s="9">
        <v>3000</v>
      </c>
      <c r="H45" s="3">
        <f t="shared" si="26"/>
        <v>-2.1423515715753965</v>
      </c>
      <c r="I45" s="3">
        <f t="shared" si="26"/>
        <v>-2.909672857421114</v>
      </c>
      <c r="J45" s="3">
        <f t="shared" si="26"/>
        <v>-3.692105894710828</v>
      </c>
      <c r="K45" s="3">
        <f t="shared" si="26"/>
        <v>-4.251876788425051</v>
      </c>
      <c r="L45" s="3">
        <f t="shared" si="26"/>
        <v>-4.881784460784331</v>
      </c>
      <c r="M45" s="3">
        <f t="shared" si="26"/>
        <v>-5.480589623333728</v>
      </c>
      <c r="O45">
        <v>60</v>
      </c>
      <c r="P45" s="6">
        <f t="shared" si="27"/>
        <v>350.08259612985876</v>
      </c>
      <c r="Q45" s="6">
        <f t="shared" si="27"/>
        <v>257.7609362809035</v>
      </c>
      <c r="R45" s="6">
        <f t="shared" si="27"/>
        <v>203.13610210216893</v>
      </c>
      <c r="S45" s="6">
        <f t="shared" si="27"/>
        <v>176.3926937021638</v>
      </c>
      <c r="T45" s="6">
        <f t="shared" si="27"/>
        <v>153.6323461276911</v>
      </c>
      <c r="U45" s="6">
        <f t="shared" si="27"/>
        <v>136.8465897915171</v>
      </c>
    </row>
    <row r="46" spans="7:21" ht="12.75">
      <c r="G46" s="12">
        <v>4000</v>
      </c>
      <c r="H46" s="8">
        <f t="shared" si="26"/>
        <v>-2.8564687621005334</v>
      </c>
      <c r="I46" s="8">
        <f t="shared" si="26"/>
        <v>-3.8795638098948118</v>
      </c>
      <c r="J46" s="8">
        <f t="shared" si="26"/>
        <v>-4.922807859614423</v>
      </c>
      <c r="K46" s="8">
        <f t="shared" si="26"/>
        <v>-5.669169051233396</v>
      </c>
      <c r="L46" s="8">
        <f t="shared" si="26"/>
        <v>-6.509045947712423</v>
      </c>
      <c r="M46" s="8">
        <f t="shared" si="26"/>
        <v>-7.307452831111647</v>
      </c>
      <c r="O46">
        <v>80</v>
      </c>
      <c r="P46" s="6">
        <f t="shared" si="27"/>
        <v>466.7767948398123</v>
      </c>
      <c r="Q46" s="6">
        <f t="shared" si="27"/>
        <v>343.681248374538</v>
      </c>
      <c r="R46" s="6">
        <f t="shared" si="27"/>
        <v>270.84813613622555</v>
      </c>
      <c r="S46" s="6">
        <f t="shared" si="27"/>
        <v>235.19025826955203</v>
      </c>
      <c r="T46" s="6">
        <f t="shared" si="27"/>
        <v>204.8431281702551</v>
      </c>
      <c r="U46" s="6">
        <f t="shared" si="27"/>
        <v>182.4621197220231</v>
      </c>
    </row>
    <row r="47" spans="7:21" ht="12.75">
      <c r="G47" s="9">
        <v>4500</v>
      </c>
      <c r="H47" s="3">
        <f t="shared" si="26"/>
        <v>-3.2135273573631054</v>
      </c>
      <c r="I47" s="3">
        <f t="shared" si="26"/>
        <v>-4.364509286131664</v>
      </c>
      <c r="J47" s="3">
        <f t="shared" si="26"/>
        <v>-5.538158842066224</v>
      </c>
      <c r="K47" s="3">
        <f t="shared" si="26"/>
        <v>-6.377815182637576</v>
      </c>
      <c r="L47" s="3">
        <f t="shared" si="26"/>
        <v>-7.3226766911764685</v>
      </c>
      <c r="M47" s="3">
        <f t="shared" si="26"/>
        <v>-8.220884435000599</v>
      </c>
      <c r="O47">
        <v>100</v>
      </c>
      <c r="P47" s="6">
        <f t="shared" si="27"/>
        <v>583.4709935497649</v>
      </c>
      <c r="Q47" s="6">
        <f t="shared" si="27"/>
        <v>429.60156046817247</v>
      </c>
      <c r="R47" s="6">
        <f t="shared" si="27"/>
        <v>338.5601701702817</v>
      </c>
      <c r="S47" s="6">
        <f t="shared" si="27"/>
        <v>293.9878228369398</v>
      </c>
      <c r="T47" s="6">
        <f t="shared" si="27"/>
        <v>256.05391021281866</v>
      </c>
      <c r="U47" s="6">
        <f t="shared" si="27"/>
        <v>228.07764965252863</v>
      </c>
    </row>
    <row r="48" spans="7:21" ht="12.75">
      <c r="G48" s="12">
        <v>5000</v>
      </c>
      <c r="H48" s="3">
        <f t="shared" si="26"/>
        <v>-3.570585952625663</v>
      </c>
      <c r="I48" s="3">
        <f t="shared" si="26"/>
        <v>-4.849454762368524</v>
      </c>
      <c r="J48" s="3">
        <f t="shared" si="26"/>
        <v>-6.153509824518025</v>
      </c>
      <c r="K48" s="3">
        <f t="shared" si="26"/>
        <v>-7.086461314041728</v>
      </c>
      <c r="L48" s="3">
        <f t="shared" si="26"/>
        <v>-8.136307434640528</v>
      </c>
      <c r="M48" s="3">
        <f t="shared" si="26"/>
        <v>-9.134316038889551</v>
      </c>
      <c r="O48">
        <v>120</v>
      </c>
      <c r="P48" s="6">
        <f t="shared" si="27"/>
        <v>700.1651922597175</v>
      </c>
      <c r="Q48" s="6">
        <f t="shared" si="27"/>
        <v>515.521872561807</v>
      </c>
      <c r="R48" s="6">
        <f t="shared" si="27"/>
        <v>406.27220420433787</v>
      </c>
      <c r="S48" s="6">
        <f t="shared" si="27"/>
        <v>352.7853874043276</v>
      </c>
      <c r="T48" s="6">
        <f t="shared" si="27"/>
        <v>307.2646922553822</v>
      </c>
      <c r="U48" s="6">
        <f t="shared" si="27"/>
        <v>273.6931795830342</v>
      </c>
    </row>
    <row r="49" spans="7:21" ht="12.75">
      <c r="G49" s="12">
        <v>5500</v>
      </c>
      <c r="H49" s="3">
        <f t="shared" si="26"/>
        <v>-3.927644547888221</v>
      </c>
      <c r="I49" s="3">
        <f t="shared" si="26"/>
        <v>-5.334400238605369</v>
      </c>
      <c r="J49" s="3">
        <f t="shared" si="26"/>
        <v>-6.76886080696984</v>
      </c>
      <c r="K49" s="3">
        <f t="shared" si="26"/>
        <v>-7.795107445445936</v>
      </c>
      <c r="L49" s="3">
        <f t="shared" si="26"/>
        <v>-8.949938178104617</v>
      </c>
      <c r="M49" s="3">
        <f t="shared" si="26"/>
        <v>-10.047747642778518</v>
      </c>
      <c r="O49">
        <v>140</v>
      </c>
      <c r="P49" s="6">
        <f t="shared" si="27"/>
        <v>816.859390969672</v>
      </c>
      <c r="Q49" s="6">
        <f t="shared" si="27"/>
        <v>601.4421846554415</v>
      </c>
      <c r="R49" s="6">
        <f t="shared" si="27"/>
        <v>473.98423823839494</v>
      </c>
      <c r="S49" s="6">
        <f t="shared" si="27"/>
        <v>411.5829519717163</v>
      </c>
      <c r="T49" s="6">
        <f t="shared" si="27"/>
        <v>358.47547429794577</v>
      </c>
      <c r="U49" s="6">
        <f t="shared" si="27"/>
        <v>319.30870951354063</v>
      </c>
    </row>
    <row r="50" spans="7:21" ht="12.75">
      <c r="G50" s="12">
        <v>6000</v>
      </c>
      <c r="H50" s="3">
        <f t="shared" si="26"/>
        <v>-4.284703143150793</v>
      </c>
      <c r="I50" s="3">
        <f t="shared" si="26"/>
        <v>-5.819345714842228</v>
      </c>
      <c r="J50" s="3">
        <f t="shared" si="26"/>
        <v>-7.384211789421656</v>
      </c>
      <c r="K50" s="3">
        <f t="shared" si="26"/>
        <v>-8.503753576850102</v>
      </c>
      <c r="L50" s="3">
        <f t="shared" si="26"/>
        <v>-9.763568921568663</v>
      </c>
      <c r="M50" s="3">
        <f t="shared" si="26"/>
        <v>-10.961179246667456</v>
      </c>
      <c r="O50">
        <v>160</v>
      </c>
      <c r="P50" s="6">
        <f t="shared" si="27"/>
        <v>933.5535896796246</v>
      </c>
      <c r="Q50" s="6">
        <f t="shared" si="27"/>
        <v>687.362496749076</v>
      </c>
      <c r="R50" s="6">
        <f t="shared" si="27"/>
        <v>541.6962722724511</v>
      </c>
      <c r="S50" s="6">
        <f t="shared" si="27"/>
        <v>470.38051653910406</v>
      </c>
      <c r="T50" s="6">
        <f t="shared" si="27"/>
        <v>409.6862563405102</v>
      </c>
      <c r="U50" s="6">
        <f t="shared" si="27"/>
        <v>364.9242394440462</v>
      </c>
    </row>
    <row r="51" spans="7:21" ht="12.75">
      <c r="G51" s="12">
        <v>6500</v>
      </c>
      <c r="H51" s="3">
        <f t="shared" si="26"/>
        <v>-4.641761738413351</v>
      </c>
      <c r="I51" s="3">
        <f t="shared" si="26"/>
        <v>-6.3042911910790735</v>
      </c>
      <c r="J51" s="3">
        <f t="shared" si="26"/>
        <v>-7.999562771873457</v>
      </c>
      <c r="K51" s="3">
        <f t="shared" si="26"/>
        <v>-9.212399708254253</v>
      </c>
      <c r="L51" s="3">
        <f t="shared" si="26"/>
        <v>-10.57719966503268</v>
      </c>
      <c r="M51" s="3">
        <f t="shared" si="26"/>
        <v>-11.874610850556422</v>
      </c>
      <c r="O51">
        <v>180</v>
      </c>
      <c r="P51" s="6">
        <f t="shared" si="27"/>
        <v>1050.247788389579</v>
      </c>
      <c r="Q51" s="6">
        <f t="shared" si="27"/>
        <v>773.2828088427123</v>
      </c>
      <c r="R51" s="6">
        <f t="shared" si="27"/>
        <v>609.4083063065063</v>
      </c>
      <c r="S51" s="6">
        <f t="shared" si="27"/>
        <v>529.1780811064937</v>
      </c>
      <c r="T51" s="6">
        <f t="shared" si="27"/>
        <v>460.8970383830738</v>
      </c>
      <c r="U51" s="6">
        <f t="shared" si="27"/>
        <v>410.5397693745517</v>
      </c>
    </row>
    <row r="52" spans="7:21" ht="12.75">
      <c r="G52" s="12">
        <v>7000</v>
      </c>
      <c r="H52" s="8">
        <f t="shared" si="26"/>
        <v>-4.998820333675937</v>
      </c>
      <c r="I52" s="8">
        <f t="shared" si="26"/>
        <v>-6.789236667315905</v>
      </c>
      <c r="J52" s="8">
        <f t="shared" si="26"/>
        <v>-8.614913754325244</v>
      </c>
      <c r="K52" s="8">
        <f t="shared" si="26"/>
        <v>-9.921045839658461</v>
      </c>
      <c r="L52" s="8">
        <f t="shared" si="26"/>
        <v>-11.390830408496754</v>
      </c>
      <c r="M52" s="8">
        <f t="shared" si="26"/>
        <v>-12.78804245444536</v>
      </c>
      <c r="O52">
        <v>200</v>
      </c>
      <c r="P52" s="6">
        <f t="shared" si="27"/>
        <v>1166.9419870995298</v>
      </c>
      <c r="Q52" s="6">
        <f t="shared" si="27"/>
        <v>859.2031209363449</v>
      </c>
      <c r="R52" s="6">
        <f t="shared" si="27"/>
        <v>677.1203403405634</v>
      </c>
      <c r="S52" s="6">
        <f t="shared" si="27"/>
        <v>587.9756456738796</v>
      </c>
      <c r="T52" s="6">
        <f t="shared" si="27"/>
        <v>512.1078204256373</v>
      </c>
      <c r="U52" s="6">
        <f t="shared" si="27"/>
        <v>456.15529930505727</v>
      </c>
    </row>
    <row r="53" spans="7:21" ht="12.75">
      <c r="G53" s="12">
        <v>7500</v>
      </c>
      <c r="H53" s="8">
        <f t="shared" si="26"/>
        <v>-5.355878928938495</v>
      </c>
      <c r="I53" s="8">
        <f t="shared" si="26"/>
        <v>-7.274182143552778</v>
      </c>
      <c r="J53" s="8">
        <f t="shared" si="26"/>
        <v>-9.230264736777087</v>
      </c>
      <c r="K53" s="8">
        <f t="shared" si="26"/>
        <v>-10.629691971062641</v>
      </c>
      <c r="L53" s="8">
        <f t="shared" si="26"/>
        <v>-12.2044611519608</v>
      </c>
      <c r="M53" s="8">
        <f t="shared" si="26"/>
        <v>-13.701474058334355</v>
      </c>
      <c r="O53">
        <v>220</v>
      </c>
      <c r="P53" s="6">
        <f t="shared" si="27"/>
        <v>1283.6361858094788</v>
      </c>
      <c r="Q53" s="6">
        <f t="shared" si="27"/>
        <v>945.1234330299794</v>
      </c>
      <c r="R53" s="6">
        <f t="shared" si="27"/>
        <v>744.8323743746187</v>
      </c>
      <c r="S53" s="6">
        <f t="shared" si="27"/>
        <v>646.7732102412701</v>
      </c>
      <c r="T53" s="6">
        <f t="shared" si="27"/>
        <v>563.3186024682</v>
      </c>
      <c r="U53" s="6">
        <f t="shared" si="27"/>
        <v>501.7708292355637</v>
      </c>
    </row>
    <row r="54" spans="7:21" ht="12.75">
      <c r="G54" s="12">
        <v>8000</v>
      </c>
      <c r="H54" s="8">
        <f t="shared" si="26"/>
        <v>-5.712937524201067</v>
      </c>
      <c r="I54" s="8">
        <f t="shared" si="26"/>
        <v>-7.7591276197896235</v>
      </c>
      <c r="J54" s="8">
        <f t="shared" si="26"/>
        <v>-9.845615719228846</v>
      </c>
      <c r="K54" s="8">
        <f t="shared" si="26"/>
        <v>-11.338338102466793</v>
      </c>
      <c r="L54" s="8">
        <f t="shared" si="26"/>
        <v>-13.018091895424845</v>
      </c>
      <c r="M54" s="8">
        <f t="shared" si="26"/>
        <v>-14.614905662223293</v>
      </c>
      <c r="O54">
        <v>240</v>
      </c>
      <c r="P54" s="6">
        <f t="shared" si="27"/>
        <v>1400.330384519435</v>
      </c>
      <c r="Q54" s="6">
        <f t="shared" si="27"/>
        <v>1031.043745123614</v>
      </c>
      <c r="R54" s="6">
        <f t="shared" si="27"/>
        <v>812.5444084086757</v>
      </c>
      <c r="S54" s="6">
        <f t="shared" si="27"/>
        <v>705.5707748086552</v>
      </c>
      <c r="T54" s="6">
        <f t="shared" si="27"/>
        <v>614.5293845107644</v>
      </c>
      <c r="U54" s="6">
        <f t="shared" si="27"/>
        <v>547.3863591660684</v>
      </c>
    </row>
    <row r="55" spans="7:21" ht="12.75">
      <c r="G55" s="12">
        <v>8500</v>
      </c>
      <c r="H55" s="8">
        <f t="shared" si="26"/>
        <v>-6.069996119463639</v>
      </c>
      <c r="I55" s="8">
        <f t="shared" si="26"/>
        <v>-8.244073096026455</v>
      </c>
      <c r="J55" s="8">
        <f t="shared" si="26"/>
        <v>-10.460966701680633</v>
      </c>
      <c r="K55" s="8">
        <f t="shared" si="26"/>
        <v>-12.046984233871001</v>
      </c>
      <c r="L55" s="8">
        <f t="shared" si="26"/>
        <v>-13.831722638888891</v>
      </c>
      <c r="M55" s="8">
        <f t="shared" si="26"/>
        <v>-15.528337266112231</v>
      </c>
      <c r="O55">
        <v>260</v>
      </c>
      <c r="P55" s="6">
        <f t="shared" si="27"/>
        <v>1517.0245832293913</v>
      </c>
      <c r="Q55" s="6">
        <f t="shared" si="27"/>
        <v>1116.9640572172466</v>
      </c>
      <c r="R55" s="6">
        <f t="shared" si="27"/>
        <v>880.2564424427328</v>
      </c>
      <c r="S55" s="6">
        <f t="shared" si="27"/>
        <v>764.3683393760457</v>
      </c>
      <c r="T55" s="6">
        <f t="shared" si="27"/>
        <v>665.7401665533307</v>
      </c>
      <c r="U55" s="6">
        <f t="shared" si="27"/>
        <v>593.001889096573</v>
      </c>
    </row>
    <row r="56" spans="7:21" ht="12.75">
      <c r="G56" s="12">
        <v>9000</v>
      </c>
      <c r="H56" s="8">
        <f t="shared" si="26"/>
        <v>-6.427054714726211</v>
      </c>
      <c r="I56" s="8">
        <f t="shared" si="26"/>
        <v>-8.729018572263328</v>
      </c>
      <c r="J56" s="8">
        <f t="shared" si="26"/>
        <v>-11.076317684132448</v>
      </c>
      <c r="K56" s="8">
        <f t="shared" si="26"/>
        <v>-12.755630365275152</v>
      </c>
      <c r="L56" s="8">
        <f t="shared" si="26"/>
        <v>-14.645353382352937</v>
      </c>
      <c r="M56" s="8">
        <f t="shared" si="26"/>
        <v>-16.441768870001198</v>
      </c>
      <c r="O56">
        <v>280</v>
      </c>
      <c r="P56" s="6">
        <f t="shared" si="27"/>
        <v>1633.718781939344</v>
      </c>
      <c r="Q56" s="6">
        <f t="shared" si="27"/>
        <v>1202.884369310883</v>
      </c>
      <c r="R56" s="6">
        <f t="shared" si="27"/>
        <v>947.9684764767899</v>
      </c>
      <c r="S56" s="6">
        <f t="shared" si="27"/>
        <v>823.1659039434326</v>
      </c>
      <c r="T56" s="6">
        <f t="shared" si="27"/>
        <v>716.9509485958915</v>
      </c>
      <c r="U56" s="6">
        <f t="shared" si="27"/>
        <v>638.6174190270813</v>
      </c>
    </row>
    <row r="57" spans="7:21" ht="12.75">
      <c r="G57" s="12">
        <v>9500</v>
      </c>
      <c r="H57" s="8">
        <f t="shared" si="26"/>
        <v>-6.784113309988783</v>
      </c>
      <c r="I57" s="8">
        <f t="shared" si="26"/>
        <v>-9.213964048500173</v>
      </c>
      <c r="J57" s="8">
        <f t="shared" si="26"/>
        <v>-11.691668666584292</v>
      </c>
      <c r="K57" s="8">
        <f t="shared" si="26"/>
        <v>-13.464276496679332</v>
      </c>
      <c r="L57" s="8">
        <f t="shared" si="26"/>
        <v>-15.458984125817011</v>
      </c>
      <c r="M57" s="8">
        <f t="shared" si="26"/>
        <v>-17.355200473890193</v>
      </c>
      <c r="O57">
        <v>300</v>
      </c>
      <c r="P57" s="6">
        <f t="shared" si="27"/>
        <v>1750.4129806492965</v>
      </c>
      <c r="Q57" s="6">
        <f t="shared" si="27"/>
        <v>1288.8046814045192</v>
      </c>
      <c r="R57" s="6">
        <f t="shared" si="27"/>
        <v>1015.6805105108451</v>
      </c>
      <c r="S57" s="6">
        <f t="shared" si="27"/>
        <v>881.9634685108231</v>
      </c>
      <c r="T57" s="6">
        <f t="shared" si="27"/>
        <v>768.161730638456</v>
      </c>
      <c r="U57" s="6">
        <f t="shared" si="27"/>
        <v>684.2329489575859</v>
      </c>
    </row>
    <row r="58" spans="7:21" ht="12.75">
      <c r="G58" s="15">
        <v>10000</v>
      </c>
      <c r="H58" s="16">
        <f aca="true" t="shared" si="28" ref="H58:M58">H38-H18</f>
        <v>-7.141171905251326</v>
      </c>
      <c r="I58" s="16">
        <f t="shared" si="28"/>
        <v>-9.698909524737047</v>
      </c>
      <c r="J58" s="16">
        <f t="shared" si="28"/>
        <v>-12.30701964903605</v>
      </c>
      <c r="K58" s="16">
        <f t="shared" si="28"/>
        <v>-14.172922628083455</v>
      </c>
      <c r="L58" s="16">
        <f t="shared" si="28"/>
        <v>-16.272614869281057</v>
      </c>
      <c r="M58" s="16">
        <f t="shared" si="28"/>
        <v>-18.268632077779102</v>
      </c>
      <c r="P58" s="6"/>
      <c r="Q58" s="6"/>
      <c r="R58" s="6"/>
      <c r="S58" s="6"/>
      <c r="T58" s="6"/>
      <c r="U58" s="6"/>
    </row>
    <row r="59" spans="7:21" ht="12.75">
      <c r="G59" s="13">
        <v>10500</v>
      </c>
      <c r="H59" s="5">
        <f aca="true" t="shared" si="29" ref="H59:M59">H39-H19</f>
        <v>-7.498230500513898</v>
      </c>
      <c r="I59" s="5">
        <f t="shared" si="29"/>
        <v>-10.183855000973892</v>
      </c>
      <c r="J59" s="5">
        <f t="shared" si="29"/>
        <v>-12.922370631487894</v>
      </c>
      <c r="K59" s="5">
        <f t="shared" si="29"/>
        <v>-14.881568759487664</v>
      </c>
      <c r="L59" s="5">
        <f t="shared" si="29"/>
        <v>-17.08624561274513</v>
      </c>
      <c r="M59" s="5">
        <f t="shared" si="29"/>
        <v>-19.18206368166807</v>
      </c>
      <c r="P59" s="6"/>
      <c r="Q59" s="6"/>
      <c r="R59" s="6"/>
      <c r="S59" s="6"/>
      <c r="T59" s="6"/>
      <c r="U59" s="6"/>
    </row>
  </sheetData>
  <sheetProtection/>
  <mergeCells count="13">
    <mergeCell ref="P1:U1"/>
    <mergeCell ref="P21:U21"/>
    <mergeCell ref="H21:M21"/>
    <mergeCell ref="H1:M1"/>
    <mergeCell ref="B2:E2"/>
    <mergeCell ref="B13:E13"/>
    <mergeCell ref="O41:U41"/>
    <mergeCell ref="H41:M41"/>
    <mergeCell ref="B26:C26"/>
    <mergeCell ref="B27:C27"/>
    <mergeCell ref="B23:E23"/>
    <mergeCell ref="B24:C24"/>
    <mergeCell ref="B25:C25"/>
  </mergeCells>
  <conditionalFormatting sqref="P23:U39 P3:U20">
    <cfRule type="cellIs" priority="1" dxfId="0" operator="between" stopIfTrue="1">
      <formula>9600</formula>
      <formula>10500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5.421875" style="0" customWidth="1"/>
    <col min="2" max="2" width="3.421875" style="0" customWidth="1"/>
    <col min="3" max="3" width="7.28125" style="0" customWidth="1"/>
    <col min="4" max="4" width="9.140625" style="0" customWidth="1"/>
    <col min="5" max="5" width="12.00390625" style="18" bestFit="1" customWidth="1"/>
  </cols>
  <sheetData>
    <row r="1" spans="3:5" ht="12.75">
      <c r="C1" s="14" t="s">
        <v>0</v>
      </c>
      <c r="E1" s="17"/>
    </row>
    <row r="2" spans="1:3" ht="12.75">
      <c r="A2" s="10" t="s">
        <v>1</v>
      </c>
      <c r="B2" s="29"/>
      <c r="C2" s="30">
        <v>609</v>
      </c>
    </row>
    <row r="3" spans="1:3" ht="12.75">
      <c r="A3" s="10" t="s">
        <v>2</v>
      </c>
      <c r="B3" s="29"/>
      <c r="C3" s="30">
        <v>634</v>
      </c>
    </row>
    <row r="4" spans="1:3" ht="12.75">
      <c r="A4" s="10"/>
      <c r="B4" s="10"/>
      <c r="C4" s="30"/>
    </row>
    <row r="5" spans="1:3" ht="12.75">
      <c r="A5" t="s">
        <v>3</v>
      </c>
      <c r="C5" s="14">
        <v>603</v>
      </c>
    </row>
    <row r="6" spans="1:3" ht="12.75">
      <c r="A6" t="s">
        <v>4</v>
      </c>
      <c r="C6" s="14">
        <v>631</v>
      </c>
    </row>
    <row r="7" spans="1:3" ht="12.75">
      <c r="A7" s="20"/>
      <c r="C7" s="14"/>
    </row>
    <row r="8" spans="1:3" ht="12.75">
      <c r="A8" t="s">
        <v>5</v>
      </c>
      <c r="C8" s="14">
        <v>603</v>
      </c>
    </row>
    <row r="9" spans="1:3" ht="12.75">
      <c r="A9" t="s">
        <v>6</v>
      </c>
      <c r="C9" s="14">
        <v>636</v>
      </c>
    </row>
    <row r="10" spans="1:3" ht="12.75">
      <c r="A10" t="s">
        <v>7</v>
      </c>
      <c r="C10" s="14">
        <v>631</v>
      </c>
    </row>
    <row r="11" spans="1:3" ht="12.75">
      <c r="A11" t="s">
        <v>8</v>
      </c>
      <c r="C11" s="14">
        <v>603</v>
      </c>
    </row>
    <row r="12" spans="1:3" ht="12.75">
      <c r="A12" t="s">
        <v>9</v>
      </c>
      <c r="C12" s="14">
        <v>643</v>
      </c>
    </row>
    <row r="13" spans="1:3" ht="12.75">
      <c r="A13" t="s">
        <v>10</v>
      </c>
      <c r="C13" s="14">
        <v>598</v>
      </c>
    </row>
    <row r="14" spans="1:3" ht="12.75">
      <c r="A14" t="s">
        <v>11</v>
      </c>
      <c r="C14" s="14">
        <v>647</v>
      </c>
    </row>
    <row r="15" spans="1:3" ht="12.75">
      <c r="A15" t="s">
        <v>12</v>
      </c>
      <c r="C15" s="14">
        <v>599</v>
      </c>
    </row>
    <row r="16" spans="1:3" ht="12.75">
      <c r="A16" t="s">
        <v>13</v>
      </c>
      <c r="C16" s="14">
        <v>602</v>
      </c>
    </row>
    <row r="17" spans="1:3" ht="12.75">
      <c r="A17" t="s">
        <v>14</v>
      </c>
      <c r="C17" s="14">
        <v>643</v>
      </c>
    </row>
    <row r="18" spans="1:3" ht="12.75">
      <c r="A18" s="20"/>
      <c r="C18" s="14"/>
    </row>
    <row r="19" spans="1:3" ht="12.75">
      <c r="A19" t="s">
        <v>15</v>
      </c>
      <c r="C19" s="14">
        <v>599</v>
      </c>
    </row>
    <row r="20" spans="1:3" ht="12.75">
      <c r="A20" t="s">
        <v>16</v>
      </c>
      <c r="C20" s="14">
        <v>638</v>
      </c>
    </row>
    <row r="21" spans="1:3" ht="12.75">
      <c r="A21" s="20"/>
      <c r="C21" s="14"/>
    </row>
    <row r="22" spans="1:3" ht="12.75">
      <c r="A22" t="s">
        <v>17</v>
      </c>
      <c r="C22" s="14">
        <v>599</v>
      </c>
    </row>
    <row r="23" spans="1:3" ht="12.75">
      <c r="A23" t="s">
        <v>18</v>
      </c>
      <c r="C23" s="14">
        <v>639</v>
      </c>
    </row>
    <row r="24" spans="1:3" ht="12.75">
      <c r="A24" s="20"/>
      <c r="C24" s="14"/>
    </row>
    <row r="25" spans="1:3" ht="12.75">
      <c r="A25" t="s">
        <v>19</v>
      </c>
      <c r="C25" s="14">
        <v>598</v>
      </c>
    </row>
    <row r="26" spans="1:3" ht="12.75">
      <c r="A26" t="s">
        <v>20</v>
      </c>
      <c r="C26" s="14">
        <v>640</v>
      </c>
    </row>
    <row r="27" spans="1:3" ht="12.75">
      <c r="A27" s="20"/>
      <c r="C27" s="14"/>
    </row>
    <row r="28" spans="1:3" ht="12.75">
      <c r="A28" t="s">
        <v>21</v>
      </c>
      <c r="C28" s="14">
        <v>602</v>
      </c>
    </row>
    <row r="29" spans="1:3" ht="12.75">
      <c r="A29" t="s">
        <v>22</v>
      </c>
      <c r="C29" s="14">
        <v>634</v>
      </c>
    </row>
    <row r="30" spans="1:3" ht="12.75">
      <c r="A30" t="s">
        <v>1</v>
      </c>
      <c r="C30" s="14">
        <v>609</v>
      </c>
    </row>
    <row r="31" spans="1:3" ht="12.75">
      <c r="A31" t="s">
        <v>2</v>
      </c>
      <c r="C31" s="14">
        <v>634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8.28125" style="22" customWidth="1"/>
    <col min="2" max="16384" width="9.140625" style="22" customWidth="1"/>
  </cols>
  <sheetData>
    <row r="1" ht="27">
      <c r="A1" s="31" t="s">
        <v>51</v>
      </c>
    </row>
    <row r="2" ht="12.75">
      <c r="A2" s="33" t="s">
        <v>43</v>
      </c>
    </row>
    <row r="3" ht="12.75">
      <c r="A3" s="32"/>
    </row>
    <row r="4" ht="12.75">
      <c r="A4" s="28" t="s">
        <v>44</v>
      </c>
    </row>
    <row r="5" ht="12.75">
      <c r="A5" s="23" t="s">
        <v>45</v>
      </c>
    </row>
    <row r="6" ht="12.75">
      <c r="A6" s="23" t="s">
        <v>46</v>
      </c>
    </row>
    <row r="7" ht="12.75">
      <c r="A7" s="23"/>
    </row>
    <row r="8" ht="12.75">
      <c r="A8" s="23" t="s">
        <v>47</v>
      </c>
    </row>
    <row r="9" ht="12.75">
      <c r="A9" s="23"/>
    </row>
    <row r="10" ht="12.75">
      <c r="A10" s="23"/>
    </row>
    <row r="11" ht="12.75">
      <c r="A11" s="23"/>
    </row>
    <row r="12" ht="12.75">
      <c r="A12" s="23"/>
    </row>
  </sheetData>
  <sheetProtection/>
  <printOptions/>
  <pageMargins left="0.787401575" right="0.787401575" top="0.984251969" bottom="0.984251969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SP1</dc:title>
  <dc:subject/>
  <dc:creator>Claude</dc:creator>
  <cp:keywords/>
  <dc:description/>
  <cp:lastModifiedBy>Utilisateur</cp:lastModifiedBy>
  <cp:lastPrinted>2002-09-16T23:58:44Z</cp:lastPrinted>
  <dcterms:created xsi:type="dcterms:W3CDTF">1999-09-19T10:57:26Z</dcterms:created>
  <dcterms:modified xsi:type="dcterms:W3CDTF">2011-08-25T14:21:39Z</dcterms:modified>
  <cp:category/>
  <cp:version/>
  <cp:contentType/>
  <cp:contentStatus/>
</cp:coreProperties>
</file>